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mc:AlternateContent xmlns:mc="http://schemas.openxmlformats.org/markup-compatibility/2006">
    <mc:Choice Requires="x15">
      <x15ac:absPath xmlns:x15ac="http://schemas.microsoft.com/office/spreadsheetml/2010/11/ac" url="C:\Users\dell-pc\Desktop\"/>
    </mc:Choice>
  </mc:AlternateContent>
  <bookViews>
    <workbookView xWindow="0" yWindow="0" windowWidth="28800" windowHeight="18000"/>
  </bookViews>
  <sheets>
    <sheet name="附件3 自评表" sheetId="5" r:id="rId1"/>
    <sheet name="附件4 汇总表" sheetId="2" r:id="rId2"/>
    <sheet name="附件5 统计表" sheetId="3" r:id="rId3"/>
  </sheets>
  <calcPr calcId="171027"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J4" i="2" l="1"/>
  <c r="J5" i="2"/>
  <c r="J6" i="2"/>
  <c r="J7"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I4" i="2"/>
  <c r="I5" i="2"/>
  <c r="I6"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F22" i="3"/>
  <c r="D22" i="3"/>
  <c r="F21" i="3"/>
  <c r="D21" i="3"/>
  <c r="F18" i="3"/>
  <c r="F19" i="3"/>
  <c r="D18" i="3"/>
  <c r="D19" i="3"/>
  <c r="F15" i="3"/>
  <c r="D15" i="3"/>
  <c r="F14" i="3"/>
  <c r="D14" i="3"/>
  <c r="F11" i="3"/>
  <c r="D11" i="3"/>
  <c r="F10" i="3"/>
  <c r="D10" i="3"/>
  <c r="F9" i="3"/>
  <c r="D9" i="3"/>
  <c r="F6" i="3"/>
  <c r="D6" i="3"/>
  <c r="F5" i="3"/>
  <c r="D5" i="3"/>
  <c r="F4" i="3"/>
  <c r="D4" i="3"/>
  <c r="J3" i="2"/>
  <c r="I3" i="2"/>
  <c r="D16" i="3"/>
  <c r="D7" i="3"/>
  <c r="F12" i="3"/>
  <c r="F7" i="3"/>
  <c r="F16" i="3"/>
  <c r="D23" i="3"/>
  <c r="D12" i="3"/>
  <c r="F23" i="3"/>
  <c r="D25" i="3"/>
  <c r="F25" i="3"/>
  <c r="D26" i="3"/>
</calcChain>
</file>

<file path=xl/sharedStrings.xml><?xml version="1.0" encoding="utf-8"?>
<sst xmlns="http://schemas.openxmlformats.org/spreadsheetml/2006/main" count="395" uniqueCount="251">
  <si>
    <t>项  目</t>
  </si>
  <si>
    <t>时  间</t>
  </si>
  <si>
    <t>地  点</t>
  </si>
  <si>
    <t>参与人员/部门</t>
  </si>
  <si>
    <t>工作/活动内容</t>
  </si>
  <si>
    <t>工作/活动效果</t>
  </si>
  <si>
    <t>负责人</t>
  </si>
  <si>
    <t>联系电话</t>
  </si>
  <si>
    <t>群  体</t>
  </si>
  <si>
    <t>姓  名</t>
  </si>
  <si>
    <t>职  务</t>
  </si>
  <si>
    <t>学  号</t>
  </si>
  <si>
    <t>班  级</t>
  </si>
  <si>
    <t>加权排名</t>
  </si>
  <si>
    <t>综测排名</t>
  </si>
  <si>
    <t>班级人数</t>
  </si>
  <si>
    <t>加权比例</t>
  </si>
  <si>
    <t>综测比例</t>
  </si>
  <si>
    <t>英语通过情况</t>
  </si>
  <si>
    <t>奖学金情况</t>
  </si>
  <si>
    <t>社会实践获奖情况</t>
  </si>
  <si>
    <t>惩处情况</t>
  </si>
  <si>
    <t>主席团</t>
  </si>
  <si>
    <t>主  席</t>
  </si>
  <si>
    <t>国家奖学金</t>
  </si>
  <si>
    <t>校级优秀个人</t>
  </si>
  <si>
    <t>无</t>
  </si>
  <si>
    <t>干部</t>
  </si>
  <si>
    <t>张谨啸</t>
  </si>
  <si>
    <t>水产201501</t>
  </si>
  <si>
    <t>四级450</t>
  </si>
  <si>
    <t>PS:1、标红数列不得更改；2、奖学金项不包括学院；3、获奖情况只取最高且只报一项；4、惩处情况不得隐瞒。</t>
  </si>
  <si>
    <t>得  分</t>
  </si>
  <si>
    <t>群体人数</t>
  </si>
  <si>
    <t>加权成绩</t>
  </si>
  <si>
    <t>班级排名前35%人数</t>
  </si>
  <si>
    <t>班级排名前25%人数</t>
  </si>
  <si>
    <t>班级排名前15%人数</t>
  </si>
  <si>
    <t>得分小计</t>
  </si>
  <si>
    <t>综合测评</t>
  </si>
  <si>
    <t>英语过级情况</t>
  </si>
  <si>
    <t>英语四级通过人数</t>
  </si>
  <si>
    <t>（艺体类、职教师资类）</t>
  </si>
  <si>
    <t>英语六级通过人数</t>
  </si>
  <si>
    <t>（普通本科类）</t>
  </si>
  <si>
    <t>奖学金获得人数</t>
  </si>
  <si>
    <t>社会实践情况</t>
  </si>
  <si>
    <t>获院级优秀人数</t>
  </si>
  <si>
    <t>获校级优秀人数</t>
  </si>
  <si>
    <t>总计</t>
  </si>
  <si>
    <t>最终得分</t>
  </si>
  <si>
    <t>PS：标红数列和表格均不得更改，仅可填写各项人数；满足多项条件仅计入最优项：例如满足前15%，不计入前25%，前35%。</t>
  </si>
  <si>
    <t xml:space="preserve"> </t>
  </si>
  <si>
    <t>谢艾轩</t>
  </si>
  <si>
    <t>副主席</t>
  </si>
  <si>
    <t>动科201403</t>
  </si>
  <si>
    <t>六级443</t>
  </si>
  <si>
    <t>王沐</t>
    <phoneticPr fontId="9" type="noConversion"/>
  </si>
  <si>
    <t>动科201404</t>
  </si>
  <si>
    <t>四级386</t>
    <phoneticPr fontId="9" type="noConversion"/>
  </si>
  <si>
    <t>程星博</t>
  </si>
  <si>
    <t>动科201505</t>
  </si>
  <si>
    <t>四级401</t>
  </si>
  <si>
    <t>院级优秀个人</t>
  </si>
  <si>
    <t>陈志翔</t>
  </si>
  <si>
    <t>综合办主任</t>
  </si>
  <si>
    <t>动科201502</t>
  </si>
  <si>
    <t>肖列英</t>
  </si>
  <si>
    <t>综合办副主任</t>
  </si>
  <si>
    <t>动科201503</t>
  </si>
  <si>
    <t>六级519</t>
  </si>
  <si>
    <t>四级444</t>
  </si>
  <si>
    <t>国家励志奖学金</t>
  </si>
  <si>
    <t>青协二部部长</t>
  </si>
  <si>
    <t>青协一部副部长</t>
  </si>
  <si>
    <t>张彦利</t>
  </si>
  <si>
    <t>党员服务室主任</t>
  </si>
  <si>
    <t>刘磊</t>
  </si>
  <si>
    <t>党员服务室副主任</t>
  </si>
  <si>
    <t>动科201402</t>
  </si>
  <si>
    <t>钟赟</t>
  </si>
  <si>
    <t>党校工作办公室主任</t>
  </si>
  <si>
    <t>应洁</t>
  </si>
  <si>
    <t>党校工作办公室副主任</t>
  </si>
  <si>
    <t>张梦菡</t>
  </si>
  <si>
    <t>青年先锋队队长</t>
  </si>
  <si>
    <t>动科201501</t>
  </si>
  <si>
    <t>许龙飞</t>
  </si>
  <si>
    <t>青年先锋队副队长</t>
  </si>
  <si>
    <t>水产201502</t>
  </si>
  <si>
    <t>四级462</t>
  </si>
  <si>
    <t>四级438</t>
  </si>
  <si>
    <t>四级435</t>
  </si>
  <si>
    <t>六级433</t>
  </si>
  <si>
    <t>四级447</t>
  </si>
  <si>
    <t>四级382</t>
  </si>
  <si>
    <t>王程</t>
  </si>
  <si>
    <t>文娱部副部长</t>
  </si>
  <si>
    <t>杨晰程</t>
  </si>
  <si>
    <t>文娱部部长</t>
  </si>
  <si>
    <t>四级480</t>
  </si>
  <si>
    <t>步夏莲</t>
  </si>
  <si>
    <t>六级442</t>
  </si>
  <si>
    <t>卫远航</t>
  </si>
  <si>
    <t>组织部部长</t>
  </si>
  <si>
    <t>李肖晗</t>
  </si>
  <si>
    <t>组织部副部长</t>
  </si>
  <si>
    <t>四级508</t>
  </si>
  <si>
    <t>四级452</t>
  </si>
  <si>
    <t>何芮</t>
  </si>
  <si>
    <t>四级505</t>
  </si>
  <si>
    <t>范祥奇</t>
  </si>
  <si>
    <t>四级443</t>
  </si>
  <si>
    <t>杨玉泽</t>
  </si>
  <si>
    <t>动科201504</t>
  </si>
  <si>
    <t>四级475</t>
  </si>
  <si>
    <t>周浩迪</t>
  </si>
  <si>
    <t>体育部部长</t>
  </si>
  <si>
    <t>唐小鸿</t>
  </si>
  <si>
    <t>体育部副部长</t>
  </si>
  <si>
    <t>刘冰</t>
  </si>
  <si>
    <t>青协一部部长</t>
  </si>
  <si>
    <t>青协二部副部长</t>
    <phoneticPr fontId="9" type="noConversion"/>
  </si>
  <si>
    <t>六级480</t>
  </si>
  <si>
    <t>陈美玲</t>
  </si>
  <si>
    <t>动科（本硕）201501</t>
  </si>
  <si>
    <t>张佳满</t>
  </si>
  <si>
    <t>广东温氏优秀学生奖学金</t>
  </si>
  <si>
    <t>学风办主任</t>
  </si>
  <si>
    <t>学风办副主任</t>
  </si>
  <si>
    <t>创新创业服务部部长</t>
    <phoneticPr fontId="9" type="noConversion"/>
  </si>
  <si>
    <t>创新创业服务部副部长</t>
    <phoneticPr fontId="9" type="noConversion"/>
  </si>
  <si>
    <t>实践部部长</t>
    <phoneticPr fontId="9" type="noConversion"/>
  </si>
  <si>
    <t>四级360</t>
  </si>
  <si>
    <t>四级369</t>
  </si>
  <si>
    <t>唐倩</t>
  </si>
  <si>
    <t>实践部副部长</t>
  </si>
  <si>
    <t>四级500</t>
  </si>
  <si>
    <t>张玉薇</t>
    <phoneticPr fontId="9" type="noConversion"/>
  </si>
  <si>
    <t>动科201401</t>
  </si>
  <si>
    <t>四级468</t>
  </si>
  <si>
    <t>无</t>
    <phoneticPr fontId="9" type="noConversion"/>
  </si>
  <si>
    <t>正大奖学金</t>
  </si>
  <si>
    <t>马代强</t>
    <phoneticPr fontId="9" type="noConversion"/>
  </si>
  <si>
    <t>水产201401</t>
  </si>
  <si>
    <r>
      <t>四级4</t>
    </r>
    <r>
      <rPr>
        <sz val="12"/>
        <color indexed="8"/>
        <rFont val="宋体"/>
        <family val="3"/>
        <charset val="134"/>
      </rPr>
      <t>32</t>
    </r>
    <phoneticPr fontId="9" type="noConversion"/>
  </si>
  <si>
    <r>
      <t xml:space="preserve">  动物科技 </t>
    </r>
    <r>
      <rPr>
        <sz val="20"/>
        <color indexed="8"/>
        <rFont val="方正大标宋简体"/>
        <family val="3"/>
        <charset val="134"/>
      </rPr>
      <t>学院学生会学生干部素质评估信息汇总表</t>
    </r>
    <phoneticPr fontId="9" type="noConversion"/>
  </si>
  <si>
    <t>何劲</t>
    <phoneticPr fontId="9" type="noConversion"/>
  </si>
  <si>
    <r>
      <t>水产2</t>
    </r>
    <r>
      <rPr>
        <sz val="12"/>
        <color indexed="8"/>
        <rFont val="宋体"/>
        <family val="3"/>
        <charset val="134"/>
      </rPr>
      <t>01402</t>
    </r>
    <phoneticPr fontId="9" type="noConversion"/>
  </si>
  <si>
    <r>
      <t>四级4</t>
    </r>
    <r>
      <rPr>
        <sz val="12"/>
        <color indexed="8"/>
        <rFont val="宋体"/>
        <family val="3"/>
        <charset val="134"/>
      </rPr>
      <t>24</t>
    </r>
    <phoneticPr fontId="9" type="noConversion"/>
  </si>
  <si>
    <t>无</t>
    <phoneticPr fontId="9" type="noConversion"/>
  </si>
  <si>
    <t>谢虎</t>
    <phoneticPr fontId="9" type="noConversion"/>
  </si>
  <si>
    <t>水产201402</t>
  </si>
  <si>
    <r>
      <t>四级3</t>
    </r>
    <r>
      <rPr>
        <sz val="12"/>
        <color indexed="8"/>
        <rFont val="宋体"/>
        <family val="3"/>
        <charset val="134"/>
      </rPr>
      <t>67</t>
    </r>
    <phoneticPr fontId="9" type="noConversion"/>
  </si>
  <si>
    <t>张欢</t>
    <phoneticPr fontId="9" type="noConversion"/>
  </si>
  <si>
    <t>吴毓媚</t>
    <phoneticPr fontId="9" type="noConversion"/>
  </si>
  <si>
    <r>
      <t>动科2</t>
    </r>
    <r>
      <rPr>
        <sz val="12"/>
        <color indexed="8"/>
        <rFont val="宋体"/>
        <family val="3"/>
        <charset val="134"/>
      </rPr>
      <t>01505</t>
    </r>
    <phoneticPr fontId="9" type="noConversion"/>
  </si>
  <si>
    <t>谢雷</t>
    <phoneticPr fontId="9" type="noConversion"/>
  </si>
  <si>
    <t>杜昭昌</t>
    <phoneticPr fontId="9" type="noConversion"/>
  </si>
  <si>
    <t>宣教部部长</t>
    <phoneticPr fontId="9" type="noConversion"/>
  </si>
  <si>
    <t>宣教部副部长</t>
    <phoneticPr fontId="9" type="noConversion"/>
  </si>
  <si>
    <r>
      <t>草学2</t>
    </r>
    <r>
      <rPr>
        <sz val="12"/>
        <color indexed="8"/>
        <rFont val="宋体"/>
        <family val="3"/>
        <charset val="134"/>
      </rPr>
      <t>01501</t>
    </r>
    <phoneticPr fontId="9" type="noConversion"/>
  </si>
  <si>
    <r>
      <t>四级4</t>
    </r>
    <r>
      <rPr>
        <sz val="12"/>
        <color indexed="8"/>
        <rFont val="宋体"/>
        <family val="3"/>
        <charset val="134"/>
      </rPr>
      <t>36</t>
    </r>
    <phoneticPr fontId="9" type="noConversion"/>
  </si>
  <si>
    <r>
      <t>四级4</t>
    </r>
    <r>
      <rPr>
        <sz val="12"/>
        <color indexed="8"/>
        <rFont val="宋体"/>
        <family val="3"/>
        <charset val="134"/>
      </rPr>
      <t>75</t>
    </r>
    <phoneticPr fontId="9" type="noConversion"/>
  </si>
  <si>
    <t>无</t>
    <phoneticPr fontId="9" type="noConversion"/>
  </si>
  <si>
    <t>无</t>
    <phoneticPr fontId="9" type="noConversion"/>
  </si>
  <si>
    <r>
      <t>草学2</t>
    </r>
    <r>
      <rPr>
        <sz val="12"/>
        <color indexed="8"/>
        <rFont val="宋体"/>
        <family val="3"/>
        <charset val="134"/>
      </rPr>
      <t>01401</t>
    </r>
    <phoneticPr fontId="9" type="noConversion"/>
  </si>
  <si>
    <r>
      <t>六级4</t>
    </r>
    <r>
      <rPr>
        <sz val="12"/>
        <color indexed="8"/>
        <rFont val="宋体"/>
        <family val="3"/>
        <charset val="134"/>
      </rPr>
      <t>88</t>
    </r>
    <phoneticPr fontId="9" type="noConversion"/>
  </si>
  <si>
    <t>国家励志奖学金</t>
    <phoneticPr fontId="9" type="noConversion"/>
  </si>
  <si>
    <r>
      <t>四级5</t>
    </r>
    <r>
      <rPr>
        <sz val="12"/>
        <color indexed="8"/>
        <rFont val="宋体"/>
        <family val="3"/>
        <charset val="134"/>
      </rPr>
      <t>58</t>
    </r>
    <phoneticPr fontId="9" type="noConversion"/>
  </si>
  <si>
    <t>陈瑞琪</t>
    <phoneticPr fontId="9" type="noConversion"/>
  </si>
  <si>
    <t>青协三部部长</t>
    <phoneticPr fontId="9" type="noConversion"/>
  </si>
  <si>
    <t>动科201505</t>
    <phoneticPr fontId="9" type="noConversion"/>
  </si>
  <si>
    <r>
      <t>四级4</t>
    </r>
    <r>
      <rPr>
        <sz val="12"/>
        <color indexed="8"/>
        <rFont val="宋体"/>
        <family val="3"/>
        <charset val="134"/>
      </rPr>
      <t>35</t>
    </r>
    <phoneticPr fontId="9" type="noConversion"/>
  </si>
  <si>
    <t>陈育新优秀学生三等奖学金</t>
    <phoneticPr fontId="9" type="noConversion"/>
  </si>
  <si>
    <t>邹雄</t>
    <phoneticPr fontId="9" type="noConversion"/>
  </si>
  <si>
    <t>青协副理事长</t>
    <phoneticPr fontId="9" type="noConversion"/>
  </si>
  <si>
    <r>
      <t>四级4</t>
    </r>
    <r>
      <rPr>
        <sz val="12"/>
        <color indexed="8"/>
        <rFont val="宋体"/>
        <family val="3"/>
        <charset val="134"/>
      </rPr>
      <t>52</t>
    </r>
    <phoneticPr fontId="9" type="noConversion"/>
  </si>
  <si>
    <t>校级优秀个人</t>
    <phoneticPr fontId="9" type="noConversion"/>
  </si>
  <si>
    <t>青协三部副部长</t>
    <phoneticPr fontId="9" type="noConversion"/>
  </si>
  <si>
    <r>
      <t xml:space="preserve"> 动物科技 </t>
    </r>
    <r>
      <rPr>
        <sz val="18"/>
        <color indexed="8"/>
        <rFont val="方正大标宋简体"/>
        <family val="3"/>
        <charset val="134"/>
      </rPr>
      <t>学院学生会学生干部素质评估统计表</t>
    </r>
    <phoneticPr fontId="9" type="noConversion"/>
  </si>
  <si>
    <t>食堂四楼</t>
  </si>
  <si>
    <t>6教511、学生会办公室</t>
  </si>
  <si>
    <t>学生会全体成员</t>
  </si>
  <si>
    <t>邀请商务礼仪培训专家许丹雅教授为动科学生干部作礼仪培训</t>
  </si>
  <si>
    <t>“天兆杯”2016新生运动会；2016年新生小班辩论赛、“我的青春我的国”青春畅想沙龙、早起源计划等学风建设系列活动</t>
  </si>
  <si>
    <t>18482007543</t>
  </si>
  <si>
    <t>动科院全体学生寝室、食堂</t>
  </si>
  <si>
    <t>15680829303</t>
  </si>
  <si>
    <t>麦立方</t>
  </si>
  <si>
    <t>动科院学生会创业就业服务部</t>
  </si>
  <si>
    <t>2016.9／2017.4.6</t>
  </si>
  <si>
    <t>图书馆报告厅／6教508</t>
  </si>
  <si>
    <t>增强新生班级凝聚力，促进我院学风建设，使我院学生学风素养得到提升。</t>
  </si>
  <si>
    <t>我院一学子入2016全国大学生创业英雄百强。促进我院学生对就业现状的了解，鼓励学生响应政策，积极创业。</t>
  </si>
  <si>
    <t>“七聚动科”2017届毕业生大型招聘宣讲会／“动创青春——动科青年创新创业沙龙”／学院与企业联办护娩师培训班</t>
  </si>
  <si>
    <t>使我院学生专业水平得到提升，并在全国大学生动物科学专业技能大赛获全国大赛团队特等奖和两项单项奖。</t>
  </si>
  <si>
    <t>6教实验基地</t>
  </si>
  <si>
    <t>动科院学生会主要学生干部</t>
  </si>
  <si>
    <t>动科院学生会</t>
  </si>
  <si>
    <t>学生会主要学生干部素质拓展活动</t>
  </si>
  <si>
    <t>增强学院学生干部的凝聚力，加强学生干部的内部交流。</t>
  </si>
  <si>
    <t>王沐</t>
  </si>
  <si>
    <t>18482002081</t>
  </si>
  <si>
    <t>加强学生干部商务礼仪，尤其是电话礼仪、着装礼仪、接待嘉宾、座位礼仪等方面的学习</t>
  </si>
  <si>
    <t>“青马工程”学生干部素质能力提升计划（包括情商管理、执行力培训、新闻写作培训及办公软件培训）</t>
  </si>
  <si>
    <t>增强学生干部的综合素质，促进学生干部的自我教育、自我管理、自我服务和自我监督能力</t>
  </si>
  <si>
    <t>操场</t>
  </si>
  <si>
    <t>张玉薇</t>
  </si>
  <si>
    <t>使班长支书了解学生会运作，知晓各项工作对接部门，促进学生工作顺利进行。</t>
  </si>
  <si>
    <t>定期开展“三会”每周一次主席团会、部门例会，两周一次主要学生干部例会</t>
  </si>
  <si>
    <t>对每周工作进行安排、落实，同时各学生主要干部进行工作汇报与交流。</t>
  </si>
  <si>
    <t>动科院学生会综合办公室</t>
  </si>
  <si>
    <t>响应校学生会开展“寻找川农最美寝室”、“动科女生——美丽生命、魅力人生”女生节系列活动</t>
  </si>
  <si>
    <t>维护学生权益，在丰富学生课余生活的同时，加强校、院、班三者的联系与沟通。</t>
  </si>
  <si>
    <t>18756282665</t>
  </si>
  <si>
    <t>维护学生权益，引导广大学生自觉遵守食堂规则，爱护食堂环境，文明在寝，努力打造和谐文明宿舍，文明食堂。</t>
  </si>
  <si>
    <t>“铁骑力士之夜”2016届毕业生晚会／年度表彰暨迎新晚会</t>
  </si>
  <si>
    <t>动科院学生/   动科院学生会文娱部</t>
  </si>
  <si>
    <t>小班参与度高，与校艺术团分团合作，增加学院艺术团与外交流学习的机会。</t>
  </si>
  <si>
    <t>2016.5／2017.1</t>
  </si>
  <si>
    <t>2016.3-2017.4</t>
  </si>
  <si>
    <t>何劲</t>
  </si>
  <si>
    <t>4教B区207</t>
  </si>
  <si>
    <t>班长支书大会</t>
  </si>
  <si>
    <t>学生会交流联谊晚会</t>
  </si>
  <si>
    <t>促进学生会各部门间的交流、沟通，利于厘清各职能部门关系，增加各部门间的文化氛围。</t>
  </si>
  <si>
    <t>马代强／何劲</t>
  </si>
  <si>
    <t>18482100127／18482003140</t>
  </si>
  <si>
    <t>动科院13/14/15级同学/动科院学生会实践部／动科院宣教部</t>
  </si>
  <si>
    <t>“芳草杯”草学专业技能大赛／“海大杯”动科专业技能大赛／开展“传承扬蜂文化、弘扬川农蜂学”活动／动科院微信开辟专栏“动科之美”</t>
  </si>
  <si>
    <t>范祥奇／张欢</t>
  </si>
  <si>
    <t>13683455583／18428374805</t>
  </si>
  <si>
    <t>6教508</t>
  </si>
  <si>
    <t>13558724137</t>
  </si>
  <si>
    <t>2016.10.21</t>
  </si>
  <si>
    <t>17781779246</t>
  </si>
  <si>
    <t>18482003140</t>
  </si>
  <si>
    <t>动科院学生会学风办／综合办</t>
  </si>
  <si>
    <t>每周四检查动科院全体学生寝室卫生/食堂权益监督</t>
  </si>
  <si>
    <t>2016.5.4</t>
  </si>
  <si>
    <t>校团委、学生会、社联各部门主干、动科院2015级全体同学</t>
  </si>
  <si>
    <r>
      <t xml:space="preserve">       动物科技           </t>
    </r>
    <r>
      <rPr>
        <sz val="20"/>
        <color indexed="8"/>
        <rFont val="方正大标宋简体"/>
        <family val="3"/>
        <charset val="134"/>
      </rPr>
      <t xml:space="preserve">学院学生会自评表              </t>
    </r>
    <r>
      <rPr>
        <sz val="12"/>
        <color indexed="8"/>
        <rFont val="方正大标宋简体"/>
        <family val="3"/>
        <charset val="134"/>
      </rPr>
      <t>填表人：</t>
    </r>
    <r>
      <rPr>
        <u/>
        <sz val="12"/>
        <color indexed="8"/>
        <rFont val="方正大标宋简体"/>
        <family val="3"/>
        <charset val="134"/>
      </rPr>
      <t xml:space="preserve">      谢艾轩          </t>
    </r>
    <phoneticPr fontId="9" type="noConversion"/>
  </si>
  <si>
    <t>围绕《四川农业大学
学生会章程》所做的实际工作</t>
  </si>
  <si>
    <t>操场/4教</t>
    <phoneticPr fontId="9" type="noConversion"/>
  </si>
  <si>
    <t>动科院2016级全体学生/体育部、学风建设办公室、综合办公室</t>
    <phoneticPr fontId="9" type="noConversion"/>
  </si>
  <si>
    <t>为促进和提升学生会干部
队伍整体素质所做的实际工作</t>
  </si>
  <si>
    <t>为厘清各职能部门关系，保持合理
结构和适度规模所做的实际工作</t>
  </si>
  <si>
    <t>为努力形成立校、院、班三级联动
的工作格局所做的实际工作</t>
  </si>
  <si>
    <t>PS:1.填表人必须是学生会负责人；
                  2.每项只选填三个最具代表性的工作内容或活动；
               3.陈述事实即可，不用形容词,不得超过一页。</t>
  </si>
  <si>
    <t>罗玥</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</si>
</sst>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2"/>
      <color indexed="8"/>
      <name val="宋体"/>
    </font>
    <font>
      <u/>
      <sz val="20"/>
      <color indexed="8"/>
      <name val="方正大标宋简体"/>
      <family val="3"/>
      <charset val="134"/>
    </font>
    <font>
      <sz val="20"/>
      <color indexed="8"/>
      <name val="方正大标宋简体"/>
      <family val="3"/>
      <charset val="134"/>
    </font>
    <font>
      <sz val="12"/>
      <color indexed="10"/>
      <name val="宋体"/>
      <family val="3"/>
      <charset val="134"/>
    </font>
    <font>
      <u/>
      <sz val="18"/>
      <color indexed="8"/>
      <name val="方正大标宋简体"/>
      <family val="3"/>
      <charset val="134"/>
    </font>
    <font>
      <sz val="18"/>
      <color indexed="8"/>
      <name val="方正大标宋简体"/>
      <family val="3"/>
      <charset val="134"/>
    </font>
    <font>
      <u/>
      <sz val="18"/>
      <color indexed="10"/>
      <name val="方正大标宋简体"/>
      <family val="3"/>
      <charset val="134"/>
    </font>
    <font>
      <sz val="10"/>
      <color indexed="10"/>
      <name val="宋体"/>
      <family val="3"/>
      <charset val="134"/>
    </font>
    <font>
      <sz val="12"/>
      <color indexed="8"/>
      <name val="宋体"/>
      <family val="3"/>
      <charset val="134"/>
    </font>
    <font>
      <sz val="9"/>
      <name val="宋体"/>
      <family val="3"/>
      <charset val="134"/>
    </font>
    <font>
      <sz val="12"/>
      <name val="宋体"/>
      <family val="3"/>
      <charset val="134"/>
    </font>
    <font>
      <sz val="11"/>
      <color theme="1"/>
      <name val="Helvetica"/>
      <family val="3"/>
      <charset val="134"/>
      <scheme val="minor"/>
    </font>
    <font>
      <sz val="12"/>
      <color indexed="8"/>
      <name val="方正大标宋简体"/>
      <family val="3"/>
      <charset val="134"/>
    </font>
    <font>
      <u/>
      <sz val="12"/>
      <color indexed="8"/>
      <name val="方正大标宋简体"/>
      <family val="3"/>
      <charset val="134"/>
    </font>
    <font>
      <sz val="12"/>
      <color indexed="8"/>
      <name val="宋体"/>
      <charset val="134"/>
    </font>
  </fonts>
  <fills count="3">
    <fill>
      <patternFill patternType="none"/>
    </fill>
    <fill>
      <patternFill patternType="gray125"/>
    </fill>
    <fill>
      <patternFill patternType="solid">
        <fgColor indexed="9"/>
        <bgColor auto="1"/>
      </patternFill>
    </fill>
  </fills>
  <borders count="5">
    <border>
      <left/>
      <right/>
      <top/>
      <bottom/>
      <diagonal/>
    </border>
    <border>
      <left style="thin">
        <color indexed="8"/>
      </left>
      <right style="thin">
        <color indexed="8"/>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style="thin">
        <color indexed="11"/>
      </right>
      <top style="thin">
        <color indexed="11"/>
      </top>
      <bottom style="thin">
        <color indexed="11"/>
      </bottom>
      <diagonal/>
    </border>
    <border>
      <left style="thin">
        <color indexed="8"/>
      </left>
      <right style="thin">
        <color indexed="11"/>
      </right>
      <top style="thin">
        <color indexed="11"/>
      </top>
      <bottom style="thin">
        <color indexed="11"/>
      </bottom>
      <diagonal/>
    </border>
  </borders>
  <cellStyleXfs count="4">
    <xf numFmtId="0" fontId="0" fillId="0" borderId="0" applyNumberFormat="0" applyFill="0" applyBorder="0" applyProtection="0"/>
    <xf numFmtId="0" fontId="10" fillId="0" borderId="0"/>
    <xf numFmtId="0" fontId="10" fillId="0" borderId="0"/>
    <xf numFmtId="0" fontId="11" fillId="0" borderId="0">
      <alignment vertical="center"/>
    </xf>
  </cellStyleXfs>
  <cellXfs count="54">
    <xf numFmtId="0" fontId="0" fillId="0" borderId="0" xfId="0" applyFont="1" applyAlignment="1"/>
    <xf numFmtId="49"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0" fillId="0" borderId="0" xfId="0" applyNumberFormat="1" applyFont="1" applyAlignment="1"/>
    <xf numFmtId="49" fontId="3" fillId="2" borderId="1" xfId="0" applyNumberFormat="1" applyFont="1" applyFill="1" applyBorder="1" applyAlignment="1">
      <alignment horizontal="center" vertical="center"/>
    </xf>
    <xf numFmtId="0" fontId="0" fillId="2" borderId="1" xfId="0" applyNumberFormat="1" applyFont="1" applyFill="1" applyBorder="1" applyAlignment="1">
      <alignment horizontal="center" vertical="center"/>
    </xf>
    <xf numFmtId="9" fontId="3" fillId="2" borderId="1" xfId="0" applyNumberFormat="1" applyFont="1" applyFill="1" applyBorder="1" applyAlignment="1">
      <alignment horizontal="center" vertical="center"/>
    </xf>
    <xf numFmtId="0" fontId="0" fillId="0" borderId="2" xfId="0" applyFont="1" applyBorder="1" applyAlignment="1"/>
    <xf numFmtId="0" fontId="0" fillId="2" borderId="2" xfId="0" applyFont="1" applyFill="1" applyBorder="1" applyAlignment="1"/>
    <xf numFmtId="0" fontId="0" fillId="0" borderId="3" xfId="0" applyFont="1" applyBorder="1" applyAlignment="1"/>
    <xf numFmtId="0" fontId="0" fillId="2" borderId="3" xfId="0" applyFont="1" applyFill="1" applyBorder="1" applyAlignment="1"/>
    <xf numFmtId="0" fontId="0" fillId="0" borderId="0" xfId="0" applyNumberFormat="1" applyFont="1" applyAlignment="1"/>
    <xf numFmtId="0" fontId="0" fillId="2" borderId="4" xfId="0" applyFont="1" applyFill="1" applyBorder="1" applyAlignment="1">
      <alignment vertical="center"/>
    </xf>
    <xf numFmtId="0" fontId="0" fillId="2" borderId="1" xfId="0" applyFont="1" applyFill="1" applyBorder="1" applyAlignment="1">
      <alignment vertical="center"/>
    </xf>
    <xf numFmtId="49" fontId="0" fillId="2" borderId="1" xfId="0" applyNumberFormat="1" applyFont="1" applyFill="1" applyBorder="1" applyAlignment="1">
      <alignment vertical="center"/>
    </xf>
    <xf numFmtId="49" fontId="0" fillId="2" borderId="1" xfId="0" applyNumberFormat="1" applyFont="1" applyFill="1" applyBorder="1" applyAlignment="1"/>
    <xf numFmtId="49" fontId="0" fillId="2" borderId="4" xfId="0" applyNumberFormat="1" applyFont="1" applyFill="1" applyBorder="1" applyAlignment="1">
      <alignment vertical="center"/>
    </xf>
    <xf numFmtId="0" fontId="0" fillId="2" borderId="2" xfId="0" applyFont="1" applyFill="1" applyBorder="1" applyAlignment="1">
      <alignment vertical="center"/>
    </xf>
    <xf numFmtId="0" fontId="0" fillId="2" borderId="3" xfId="0" applyFont="1" applyFill="1" applyBorder="1" applyAlignment="1">
      <alignment vertical="center"/>
    </xf>
    <xf numFmtId="49" fontId="0" fillId="2" borderId="3" xfId="0" applyNumberFormat="1" applyFont="1" applyFill="1" applyBorder="1" applyAlignment="1">
      <alignment vertical="center"/>
    </xf>
    <xf numFmtId="0" fontId="8" fillId="2" borderId="1" xfId="0" applyFont="1" applyFill="1" applyBorder="1" applyAlignment="1">
      <alignment horizontal="center" vertical="center"/>
    </xf>
    <xf numFmtId="49" fontId="8" fillId="2" borderId="1"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0" fillId="2" borderId="1" xfId="0" applyFont="1" applyFill="1" applyBorder="1" applyAlignment="1">
      <alignment horizontal="center" vertical="center"/>
    </xf>
    <xf numFmtId="0" fontId="0" fillId="2" borderId="1" xfId="0" applyFont="1" applyFill="1" applyBorder="1" applyAlignment="1">
      <alignment horizontal="center" vertical="center"/>
    </xf>
    <xf numFmtId="0" fontId="0" fillId="2" borderId="1" xfId="0" applyFont="1" applyFill="1" applyBorder="1" applyAlignment="1">
      <alignment horizontal="center" vertical="center"/>
    </xf>
    <xf numFmtId="0" fontId="0" fillId="0" borderId="0" xfId="0" applyNumberFormat="1" applyFont="1" applyAlignment="1">
      <alignment wrapText="1"/>
    </xf>
    <xf numFmtId="0" fontId="0" fillId="0" borderId="0" xfId="0" applyFont="1" applyAlignment="1">
      <alignment wrapText="1"/>
    </xf>
    <xf numFmtId="49" fontId="0" fillId="2" borderId="1" xfId="0" applyNumberFormat="1" applyFont="1" applyFill="1" applyBorder="1" applyAlignment="1">
      <alignment horizontal="center" vertical="center" wrapText="1"/>
    </xf>
    <xf numFmtId="0" fontId="0"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0" fillId="2" borderId="1" xfId="0" applyNumberFormat="1" applyFont="1" applyFill="1" applyBorder="1" applyAlignment="1">
      <alignment horizontal="center" vertical="center" wrapText="1"/>
    </xf>
    <xf numFmtId="0" fontId="0"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0" fontId="0" fillId="2" borderId="3" xfId="0" applyFont="1" applyFill="1" applyBorder="1" applyAlignment="1">
      <alignment horizontal="left" vertical="center"/>
    </xf>
    <xf numFmtId="0" fontId="3" fillId="2" borderId="3" xfId="0" applyFont="1" applyFill="1" applyBorder="1" applyAlignment="1">
      <alignment horizontal="left" vertical="center"/>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49"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xf>
    <xf numFmtId="49" fontId="7" fillId="2" borderId="1" xfId="0" applyNumberFormat="1" applyFont="1" applyFill="1" applyBorder="1" applyAlignment="1">
      <alignment horizontal="center" vertical="center"/>
    </xf>
    <xf numFmtId="0" fontId="7" fillId="2" borderId="1" xfId="0" applyFont="1" applyFill="1" applyBorder="1" applyAlignment="1">
      <alignment horizontal="center" vertical="center"/>
    </xf>
    <xf numFmtId="0" fontId="0" fillId="2" borderId="1" xfId="0" applyFont="1" applyFill="1" applyBorder="1" applyAlignment="1"/>
    <xf numFmtId="0" fontId="0" fillId="2" borderId="1" xfId="0" applyFont="1" applyFill="1" applyBorder="1" applyAlignment="1">
      <alignmen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14" fillId="2" borderId="1" xfId="0" applyFont="1" applyFill="1" applyBorder="1" applyAlignment="1">
      <alignment horizontal="center" vertical="center" wrapText="1"/>
    </xf>
  </cellXfs>
  <cellStyles count="4">
    <cellStyle name="常规" xfId="0" builtinId="0"/>
    <cellStyle name="常规 16" xfId="2"/>
    <cellStyle name="常规 2" xfId="1"/>
    <cellStyle name="常规 3" xf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000000"/>
      <rgbColor rgb="FFFFFFFF"/>
      <rgbColor rgb="FFDD0806"/>
      <rgbColor rgb="FFAAAAAA"/>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a:ea typeface="Helvetica"/>
        <a:cs typeface="Helvetica"/>
      </a:majorFont>
      <a:minorFont>
        <a:latin typeface="Helvetica"/>
        <a:ea typeface="Helvetica"/>
        <a:cs typeface="Helvetic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5"/>
  <sheetViews>
    <sheetView tabSelected="1" workbookViewId="0">
      <selection activeCell="H7" sqref="H7"/>
    </sheetView>
  </sheetViews>
  <sheetFormatPr defaultColWidth="9" defaultRowHeight="14.25" x14ac:dyDescent="0.15"/>
  <cols>
    <col min="1" max="1" width="30.625" style="27" customWidth="1"/>
    <col min="2" max="3" width="7.875" style="27" customWidth="1"/>
    <col min="4" max="4" width="15.875" style="27" customWidth="1"/>
    <col min="5" max="6" width="18.875" style="27" customWidth="1"/>
    <col min="7" max="7" width="7.875" style="27" customWidth="1"/>
    <col min="8" max="8" width="9.875" style="27" customWidth="1"/>
    <col min="9" max="256" width="9" style="27"/>
    <col min="257" max="16384" width="9" style="28"/>
  </cols>
  <sheetData>
    <row r="1" spans="1:8" ht="25.5" x14ac:dyDescent="0.15">
      <c r="A1" s="32" t="s">
        <v>242</v>
      </c>
      <c r="B1" s="33"/>
      <c r="C1" s="33"/>
      <c r="D1" s="33"/>
      <c r="E1" s="33"/>
      <c r="F1" s="33"/>
      <c r="G1" s="33"/>
      <c r="H1" s="33"/>
    </row>
    <row r="2" spans="1:8" x14ac:dyDescent="0.15">
      <c r="A2" s="29" t="s">
        <v>0</v>
      </c>
      <c r="B2" s="29" t="s">
        <v>1</v>
      </c>
      <c r="C2" s="29" t="s">
        <v>2</v>
      </c>
      <c r="D2" s="29" t="s">
        <v>3</v>
      </c>
      <c r="E2" s="29" t="s">
        <v>4</v>
      </c>
      <c r="F2" s="29" t="s">
        <v>5</v>
      </c>
      <c r="G2" s="29" t="s">
        <v>6</v>
      </c>
      <c r="H2" s="29" t="s">
        <v>7</v>
      </c>
    </row>
    <row r="3" spans="1:8" ht="85.5" x14ac:dyDescent="0.15">
      <c r="A3" s="34" t="s">
        <v>243</v>
      </c>
      <c r="B3" s="30">
        <v>2016.11</v>
      </c>
      <c r="C3" s="31" t="s">
        <v>244</v>
      </c>
      <c r="D3" s="31" t="s">
        <v>245</v>
      </c>
      <c r="E3" s="30" t="s">
        <v>185</v>
      </c>
      <c r="F3" s="30" t="s">
        <v>193</v>
      </c>
      <c r="G3" s="30" t="s">
        <v>227</v>
      </c>
      <c r="H3" s="30" t="s">
        <v>228</v>
      </c>
    </row>
    <row r="4" spans="1:8" ht="99.75" x14ac:dyDescent="0.15">
      <c r="A4" s="35"/>
      <c r="B4" s="30">
        <v>2016.11</v>
      </c>
      <c r="C4" s="30" t="s">
        <v>197</v>
      </c>
      <c r="D4" s="30" t="s">
        <v>229</v>
      </c>
      <c r="E4" s="30" t="s">
        <v>230</v>
      </c>
      <c r="F4" s="30" t="s">
        <v>196</v>
      </c>
      <c r="G4" s="30" t="s">
        <v>231</v>
      </c>
      <c r="H4" s="30" t="s">
        <v>232</v>
      </c>
    </row>
    <row r="5" spans="1:8" ht="85.5" x14ac:dyDescent="0.15">
      <c r="A5" s="35"/>
      <c r="B5" s="30" t="s">
        <v>191</v>
      </c>
      <c r="C5" s="30" t="s">
        <v>192</v>
      </c>
      <c r="D5" s="30" t="s">
        <v>190</v>
      </c>
      <c r="E5" s="30" t="s">
        <v>195</v>
      </c>
      <c r="F5" s="30" t="s">
        <v>194</v>
      </c>
      <c r="G5" s="30" t="s">
        <v>113</v>
      </c>
      <c r="H5" s="30" t="s">
        <v>186</v>
      </c>
    </row>
    <row r="6" spans="1:8" ht="85.5" x14ac:dyDescent="0.15">
      <c r="A6" s="34" t="s">
        <v>246</v>
      </c>
      <c r="B6" s="30">
        <v>2017.3</v>
      </c>
      <c r="C6" s="30" t="s">
        <v>233</v>
      </c>
      <c r="D6" s="30" t="s">
        <v>198</v>
      </c>
      <c r="E6" s="30" t="s">
        <v>205</v>
      </c>
      <c r="F6" s="30" t="s">
        <v>206</v>
      </c>
      <c r="G6" s="30" t="s">
        <v>202</v>
      </c>
      <c r="H6" s="30" t="s">
        <v>203</v>
      </c>
    </row>
    <row r="7" spans="1:8" ht="42.75" x14ac:dyDescent="0.15">
      <c r="A7" s="35"/>
      <c r="B7" s="30">
        <v>2017.3</v>
      </c>
      <c r="C7" s="30" t="s">
        <v>207</v>
      </c>
      <c r="D7" s="30" t="s">
        <v>198</v>
      </c>
      <c r="E7" s="30" t="s">
        <v>200</v>
      </c>
      <c r="F7" s="30" t="s">
        <v>201</v>
      </c>
      <c r="G7" s="53" t="s">
        <v>250</v>
      </c>
      <c r="H7" s="30">
        <v>18482002698</v>
      </c>
    </row>
    <row r="8" spans="1:8" ht="71.25" x14ac:dyDescent="0.15">
      <c r="A8" s="35"/>
      <c r="B8" s="30">
        <v>2017.3</v>
      </c>
      <c r="C8" s="30" t="s">
        <v>233</v>
      </c>
      <c r="D8" s="30" t="s">
        <v>198</v>
      </c>
      <c r="E8" s="30" t="s">
        <v>184</v>
      </c>
      <c r="F8" s="30" t="s">
        <v>204</v>
      </c>
      <c r="G8" s="30" t="s">
        <v>208</v>
      </c>
      <c r="H8" s="30" t="s">
        <v>234</v>
      </c>
    </row>
    <row r="9" spans="1:8" ht="57" x14ac:dyDescent="0.15">
      <c r="A9" s="34" t="s">
        <v>247</v>
      </c>
      <c r="B9" s="30" t="s">
        <v>235</v>
      </c>
      <c r="C9" s="30" t="s">
        <v>223</v>
      </c>
      <c r="D9" s="30" t="s">
        <v>212</v>
      </c>
      <c r="E9" s="30" t="s">
        <v>224</v>
      </c>
      <c r="F9" s="30" t="s">
        <v>209</v>
      </c>
      <c r="G9" s="30" t="s">
        <v>64</v>
      </c>
      <c r="H9" s="30" t="s">
        <v>215</v>
      </c>
    </row>
    <row r="10" spans="1:8" ht="71.25" x14ac:dyDescent="0.15">
      <c r="A10" s="35"/>
      <c r="B10" s="30">
        <v>2016.12</v>
      </c>
      <c r="C10" s="30" t="s">
        <v>181</v>
      </c>
      <c r="D10" s="30" t="s">
        <v>199</v>
      </c>
      <c r="E10" s="30" t="s">
        <v>225</v>
      </c>
      <c r="F10" s="30" t="s">
        <v>226</v>
      </c>
      <c r="G10" s="30" t="s">
        <v>98</v>
      </c>
      <c r="H10" s="30" t="s">
        <v>236</v>
      </c>
    </row>
    <row r="11" spans="1:8" ht="57" x14ac:dyDescent="0.15">
      <c r="A11" s="35"/>
      <c r="B11" s="30" t="s">
        <v>221</v>
      </c>
      <c r="C11" s="30" t="s">
        <v>182</v>
      </c>
      <c r="D11" s="30" t="s">
        <v>183</v>
      </c>
      <c r="E11" s="30" t="s">
        <v>210</v>
      </c>
      <c r="F11" s="30" t="s">
        <v>211</v>
      </c>
      <c r="G11" s="30" t="s">
        <v>222</v>
      </c>
      <c r="H11" s="30" t="s">
        <v>237</v>
      </c>
    </row>
    <row r="12" spans="1:8" ht="85.5" x14ac:dyDescent="0.15">
      <c r="A12" s="34" t="s">
        <v>248</v>
      </c>
      <c r="B12" s="30" t="s">
        <v>221</v>
      </c>
      <c r="C12" s="30" t="s">
        <v>187</v>
      </c>
      <c r="D12" s="30" t="s">
        <v>238</v>
      </c>
      <c r="E12" s="30" t="s">
        <v>239</v>
      </c>
      <c r="F12" s="30" t="s">
        <v>216</v>
      </c>
      <c r="G12" s="30" t="s">
        <v>53</v>
      </c>
      <c r="H12" s="30" t="s">
        <v>188</v>
      </c>
    </row>
    <row r="13" spans="1:8" ht="71.25" x14ac:dyDescent="0.15">
      <c r="A13" s="35"/>
      <c r="B13" s="30" t="s">
        <v>240</v>
      </c>
      <c r="C13" s="30" t="s">
        <v>181</v>
      </c>
      <c r="D13" s="30" t="s">
        <v>241</v>
      </c>
      <c r="E13" s="30" t="s">
        <v>213</v>
      </c>
      <c r="F13" s="30" t="s">
        <v>214</v>
      </c>
      <c r="G13" s="30" t="s">
        <v>64</v>
      </c>
      <c r="H13" s="30" t="s">
        <v>215</v>
      </c>
    </row>
    <row r="14" spans="1:8" ht="57" x14ac:dyDescent="0.15">
      <c r="A14" s="35"/>
      <c r="B14" s="30" t="s">
        <v>220</v>
      </c>
      <c r="C14" s="30" t="s">
        <v>189</v>
      </c>
      <c r="D14" s="30" t="s">
        <v>218</v>
      </c>
      <c r="E14" s="30" t="s">
        <v>217</v>
      </c>
      <c r="F14" s="30" t="s">
        <v>219</v>
      </c>
      <c r="G14" s="30" t="s">
        <v>98</v>
      </c>
      <c r="H14" s="30" t="s">
        <v>236</v>
      </c>
    </row>
    <row r="15" spans="1:8" ht="54" customHeight="1" x14ac:dyDescent="0.15">
      <c r="A15" s="36" t="s">
        <v>249</v>
      </c>
      <c r="B15" s="37"/>
      <c r="C15" s="37"/>
      <c r="D15" s="37"/>
      <c r="E15" s="37"/>
      <c r="F15" s="37"/>
      <c r="G15" s="37"/>
      <c r="H15" s="37"/>
    </row>
  </sheetData>
  <mergeCells count="6">
    <mergeCell ref="A15:H15"/>
    <mergeCell ref="A1:H1"/>
    <mergeCell ref="A3:A5"/>
    <mergeCell ref="A6:A8"/>
    <mergeCell ref="A9:A11"/>
    <mergeCell ref="A12:A14"/>
  </mergeCells>
  <phoneticPr fontId="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9"/>
  <sheetViews>
    <sheetView showGridLines="0" workbookViewId="0">
      <selection activeCell="E34" sqref="E34"/>
    </sheetView>
  </sheetViews>
  <sheetFormatPr defaultColWidth="9" defaultRowHeight="14.25" customHeight="1" x14ac:dyDescent="0.15"/>
  <cols>
    <col min="1" max="1" width="9" style="4" customWidth="1"/>
    <col min="2" max="3" width="7.625" style="4" customWidth="1"/>
    <col min="4" max="4" width="9.375" style="4" customWidth="1"/>
    <col min="5" max="5" width="11.5" style="4" customWidth="1"/>
    <col min="6" max="10" width="9.875" style="4" customWidth="1"/>
    <col min="11" max="11" width="14.625" style="4" customWidth="1"/>
    <col min="12" max="12" width="12.375" style="4" customWidth="1"/>
    <col min="13" max="13" width="19.375" style="4" customWidth="1"/>
    <col min="14" max="14" width="17" style="4" customWidth="1"/>
    <col min="15" max="256" width="9" style="4" customWidth="1"/>
  </cols>
  <sheetData>
    <row r="1" spans="1:256" ht="25.5" customHeight="1" x14ac:dyDescent="0.15">
      <c r="A1" s="38" t="s">
        <v>146</v>
      </c>
      <c r="B1" s="39"/>
      <c r="C1" s="39"/>
      <c r="D1" s="39"/>
      <c r="E1" s="39"/>
      <c r="F1" s="39"/>
      <c r="G1" s="39"/>
      <c r="H1" s="39"/>
      <c r="I1" s="39"/>
      <c r="J1" s="39"/>
      <c r="K1" s="39"/>
      <c r="L1" s="39"/>
      <c r="M1" s="39"/>
      <c r="N1" s="39"/>
    </row>
    <row r="2" spans="1:256" ht="20.100000000000001" customHeight="1" x14ac:dyDescent="0.15">
      <c r="A2" s="1" t="s">
        <v>8</v>
      </c>
      <c r="B2" s="1" t="s">
        <v>9</v>
      </c>
      <c r="C2" s="1" t="s">
        <v>10</v>
      </c>
      <c r="D2" s="1" t="s">
        <v>11</v>
      </c>
      <c r="E2" s="1" t="s">
        <v>12</v>
      </c>
      <c r="F2" s="1" t="s">
        <v>13</v>
      </c>
      <c r="G2" s="1" t="s">
        <v>14</v>
      </c>
      <c r="H2" s="1" t="s">
        <v>15</v>
      </c>
      <c r="I2" s="5" t="s">
        <v>16</v>
      </c>
      <c r="J2" s="5" t="s">
        <v>17</v>
      </c>
      <c r="K2" s="1" t="s">
        <v>18</v>
      </c>
      <c r="L2" s="1" t="s">
        <v>19</v>
      </c>
      <c r="M2" s="1" t="s">
        <v>20</v>
      </c>
      <c r="N2" s="1" t="s">
        <v>21</v>
      </c>
    </row>
    <row r="3" spans="1:256" ht="20.100000000000001" customHeight="1" x14ac:dyDescent="0.15">
      <c r="A3" s="44" t="s">
        <v>22</v>
      </c>
      <c r="B3" s="22" t="s">
        <v>147</v>
      </c>
      <c r="C3" s="1" t="s">
        <v>23</v>
      </c>
      <c r="D3" s="6">
        <v>20145189</v>
      </c>
      <c r="E3" s="22" t="s">
        <v>148</v>
      </c>
      <c r="F3" s="6">
        <v>14</v>
      </c>
      <c r="G3" s="6">
        <v>13</v>
      </c>
      <c r="H3" s="6">
        <v>18</v>
      </c>
      <c r="I3" s="7">
        <f t="shared" ref="I3:I38" si="0">F3/H3</f>
        <v>0.77777777777777779</v>
      </c>
      <c r="J3" s="7">
        <f t="shared" ref="J3:J38" si="1">G3/H3</f>
        <v>0.72222222222222221</v>
      </c>
      <c r="K3" s="22" t="s">
        <v>149</v>
      </c>
      <c r="L3" s="22" t="s">
        <v>150</v>
      </c>
      <c r="M3" s="1" t="s">
        <v>25</v>
      </c>
      <c r="N3" s="1" t="s">
        <v>26</v>
      </c>
    </row>
    <row r="4" spans="1:256" ht="20.100000000000001" customHeight="1" x14ac:dyDescent="0.15">
      <c r="A4" s="45"/>
      <c r="B4" s="2" t="s">
        <v>53</v>
      </c>
      <c r="C4" s="2" t="s">
        <v>54</v>
      </c>
      <c r="D4" s="2">
        <v>20147477</v>
      </c>
      <c r="E4" s="2" t="s">
        <v>55</v>
      </c>
      <c r="F4" s="2">
        <v>1</v>
      </c>
      <c r="G4" s="2">
        <v>1</v>
      </c>
      <c r="H4" s="2">
        <v>33</v>
      </c>
      <c r="I4" s="7">
        <f t="shared" si="0"/>
        <v>3.0303030303030304E-2</v>
      </c>
      <c r="J4" s="7">
        <f t="shared" si="1"/>
        <v>3.0303030303030304E-2</v>
      </c>
      <c r="K4" s="2" t="s">
        <v>56</v>
      </c>
      <c r="L4" s="2" t="s">
        <v>24</v>
      </c>
      <c r="M4" s="2" t="s">
        <v>25</v>
      </c>
      <c r="N4" s="2" t="s">
        <v>26</v>
      </c>
    </row>
    <row r="5" spans="1:256" ht="20.100000000000001" customHeight="1" x14ac:dyDescent="0.15">
      <c r="A5" s="45"/>
      <c r="B5" s="21" t="s">
        <v>57</v>
      </c>
      <c r="C5" s="2" t="s">
        <v>54</v>
      </c>
      <c r="D5" s="2">
        <v>20144967</v>
      </c>
      <c r="E5" s="2" t="s">
        <v>58</v>
      </c>
      <c r="F5" s="2">
        <v>25</v>
      </c>
      <c r="G5" s="2">
        <v>14</v>
      </c>
      <c r="H5" s="2">
        <v>33</v>
      </c>
      <c r="I5" s="7">
        <f t="shared" si="0"/>
        <v>0.75757575757575757</v>
      </c>
      <c r="J5" s="7">
        <f t="shared" si="1"/>
        <v>0.42424242424242425</v>
      </c>
      <c r="K5" s="21" t="s">
        <v>59</v>
      </c>
      <c r="L5" s="21" t="s">
        <v>141</v>
      </c>
      <c r="M5" s="2" t="s">
        <v>25</v>
      </c>
      <c r="N5" s="2" t="s">
        <v>26</v>
      </c>
    </row>
    <row r="6" spans="1:256" ht="20.100000000000001" customHeight="1" x14ac:dyDescent="0.15">
      <c r="A6" s="45"/>
      <c r="B6" s="21" t="s">
        <v>138</v>
      </c>
      <c r="C6" s="2" t="s">
        <v>54</v>
      </c>
      <c r="D6" s="24">
        <v>20145088</v>
      </c>
      <c r="E6" s="24" t="s">
        <v>139</v>
      </c>
      <c r="F6" s="2">
        <v>7</v>
      </c>
      <c r="G6" s="2">
        <v>10</v>
      </c>
      <c r="H6" s="2">
        <v>33</v>
      </c>
      <c r="I6" s="7">
        <f t="shared" si="0"/>
        <v>0.21212121212121213</v>
      </c>
      <c r="J6" s="7">
        <f t="shared" si="1"/>
        <v>0.30303030303030304</v>
      </c>
      <c r="K6" s="24" t="s">
        <v>140</v>
      </c>
      <c r="L6" s="24" t="s">
        <v>142</v>
      </c>
      <c r="M6" s="24" t="s">
        <v>25</v>
      </c>
      <c r="N6" s="24" t="s">
        <v>26</v>
      </c>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row>
    <row r="7" spans="1:256" ht="20.100000000000001" customHeight="1" x14ac:dyDescent="0.15">
      <c r="A7" s="45"/>
      <c r="B7" s="21" t="s">
        <v>143</v>
      </c>
      <c r="C7" s="2" t="s">
        <v>54</v>
      </c>
      <c r="D7" s="24">
        <v>20145198</v>
      </c>
      <c r="E7" s="24" t="s">
        <v>144</v>
      </c>
      <c r="F7" s="2">
        <v>13</v>
      </c>
      <c r="G7" s="2">
        <v>10</v>
      </c>
      <c r="H7" s="2">
        <v>17</v>
      </c>
      <c r="I7" s="7">
        <f t="shared" si="0"/>
        <v>0.76470588235294112</v>
      </c>
      <c r="J7" s="7">
        <f t="shared" si="1"/>
        <v>0.58823529411764708</v>
      </c>
      <c r="K7" s="21" t="s">
        <v>145</v>
      </c>
      <c r="L7" s="21" t="s">
        <v>141</v>
      </c>
      <c r="M7" s="24" t="s">
        <v>25</v>
      </c>
      <c r="N7" s="24" t="s">
        <v>26</v>
      </c>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HM7" s="12"/>
      <c r="HN7" s="12"/>
      <c r="HO7" s="12"/>
      <c r="HP7" s="12"/>
      <c r="HQ7" s="12"/>
      <c r="HR7" s="12"/>
      <c r="HS7" s="12"/>
      <c r="HT7" s="12"/>
      <c r="HU7" s="12"/>
      <c r="HV7" s="12"/>
      <c r="HW7" s="12"/>
      <c r="HX7" s="12"/>
      <c r="HY7" s="12"/>
      <c r="HZ7" s="12"/>
      <c r="IA7" s="12"/>
      <c r="IB7" s="12"/>
      <c r="IC7" s="12"/>
      <c r="ID7" s="12"/>
      <c r="IE7" s="12"/>
      <c r="IF7" s="12"/>
      <c r="IG7" s="12"/>
      <c r="IH7" s="12"/>
      <c r="II7" s="12"/>
      <c r="IJ7" s="12"/>
      <c r="IK7" s="12"/>
      <c r="IL7" s="12"/>
      <c r="IM7" s="12"/>
      <c r="IN7" s="12"/>
      <c r="IO7" s="12"/>
      <c r="IP7" s="12"/>
      <c r="IQ7" s="12"/>
      <c r="IR7" s="12"/>
      <c r="IS7" s="12"/>
      <c r="IT7" s="12"/>
      <c r="IU7" s="12"/>
      <c r="IV7" s="12"/>
    </row>
    <row r="8" spans="1:256" ht="20.100000000000001" customHeight="1" x14ac:dyDescent="0.15">
      <c r="A8" s="45"/>
      <c r="B8" s="21" t="s">
        <v>151</v>
      </c>
      <c r="C8" s="2" t="s">
        <v>54</v>
      </c>
      <c r="D8" s="2">
        <v>20145191</v>
      </c>
      <c r="E8" s="25" t="s">
        <v>152</v>
      </c>
      <c r="F8" s="2">
        <v>10</v>
      </c>
      <c r="G8" s="2">
        <v>4</v>
      </c>
      <c r="H8" s="2">
        <v>18</v>
      </c>
      <c r="I8" s="7">
        <f t="shared" si="0"/>
        <v>0.55555555555555558</v>
      </c>
      <c r="J8" s="7">
        <f t="shared" si="1"/>
        <v>0.22222222222222221</v>
      </c>
      <c r="K8" s="21" t="s">
        <v>153</v>
      </c>
      <c r="L8" s="21" t="s">
        <v>141</v>
      </c>
      <c r="M8" s="25" t="s">
        <v>25</v>
      </c>
      <c r="N8" s="25" t="s">
        <v>26</v>
      </c>
    </row>
    <row r="9" spans="1:256" ht="20.100000000000001" customHeight="1" x14ac:dyDescent="0.15">
      <c r="A9" s="45"/>
      <c r="B9" s="21" t="s">
        <v>154</v>
      </c>
      <c r="C9" s="2" t="s">
        <v>54</v>
      </c>
      <c r="D9" s="2">
        <v>20145274</v>
      </c>
      <c r="E9" s="21" t="s">
        <v>166</v>
      </c>
      <c r="F9" s="2">
        <v>1</v>
      </c>
      <c r="G9" s="2">
        <v>1</v>
      </c>
      <c r="H9" s="2">
        <v>18</v>
      </c>
      <c r="I9" s="7">
        <f t="shared" si="0"/>
        <v>5.5555555555555552E-2</v>
      </c>
      <c r="J9" s="7">
        <f t="shared" si="1"/>
        <v>5.5555555555555552E-2</v>
      </c>
      <c r="K9" s="21" t="s">
        <v>167</v>
      </c>
      <c r="L9" s="21" t="s">
        <v>168</v>
      </c>
      <c r="M9" s="25" t="s">
        <v>25</v>
      </c>
      <c r="N9" s="25" t="s">
        <v>26</v>
      </c>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row>
    <row r="10" spans="1:256" ht="20.100000000000001" customHeight="1" x14ac:dyDescent="0.15">
      <c r="A10" s="44" t="s">
        <v>27</v>
      </c>
      <c r="B10" s="1" t="s">
        <v>120</v>
      </c>
      <c r="C10" s="22" t="s">
        <v>121</v>
      </c>
      <c r="D10" s="6">
        <v>20150258</v>
      </c>
      <c r="E10" s="1" t="s">
        <v>89</v>
      </c>
      <c r="F10" s="6">
        <v>5</v>
      </c>
      <c r="G10" s="6">
        <v>1</v>
      </c>
      <c r="H10" s="6">
        <v>29</v>
      </c>
      <c r="I10" s="7">
        <f t="shared" si="0"/>
        <v>0.17241379310344829</v>
      </c>
      <c r="J10" s="7">
        <f t="shared" si="1"/>
        <v>3.4482758620689655E-2</v>
      </c>
      <c r="K10" s="1" t="s">
        <v>123</v>
      </c>
      <c r="L10" s="23" t="s">
        <v>26</v>
      </c>
      <c r="M10" s="1" t="s">
        <v>25</v>
      </c>
      <c r="N10" s="1" t="s">
        <v>26</v>
      </c>
    </row>
    <row r="11" spans="1:256" ht="20.100000000000001" customHeight="1" x14ac:dyDescent="0.15">
      <c r="A11" s="45"/>
      <c r="B11" s="2" t="s">
        <v>60</v>
      </c>
      <c r="C11" s="21" t="s">
        <v>74</v>
      </c>
      <c r="D11" s="2">
        <v>20150186</v>
      </c>
      <c r="E11" s="2" t="s">
        <v>61</v>
      </c>
      <c r="F11" s="2">
        <v>21</v>
      </c>
      <c r="G11" s="2">
        <v>17</v>
      </c>
      <c r="H11" s="2">
        <v>30</v>
      </c>
      <c r="I11" s="7">
        <f>F11/H11</f>
        <v>0.7</v>
      </c>
      <c r="J11" s="7">
        <f>G11/H11</f>
        <v>0.56666666666666665</v>
      </c>
      <c r="K11" s="2" t="s">
        <v>62</v>
      </c>
      <c r="L11" s="2" t="s">
        <v>26</v>
      </c>
      <c r="M11" s="2" t="s">
        <v>63</v>
      </c>
      <c r="N11" s="2" t="s">
        <v>26</v>
      </c>
    </row>
    <row r="12" spans="1:256" ht="20.100000000000001" customHeight="1" x14ac:dyDescent="0.15">
      <c r="A12" s="45"/>
      <c r="B12" s="2" t="s">
        <v>28</v>
      </c>
      <c r="C12" s="2" t="s">
        <v>73</v>
      </c>
      <c r="D12" s="2">
        <v>20150228</v>
      </c>
      <c r="E12" s="2" t="s">
        <v>29</v>
      </c>
      <c r="F12" s="2">
        <v>14</v>
      </c>
      <c r="G12" s="2">
        <v>12</v>
      </c>
      <c r="H12" s="2">
        <v>29</v>
      </c>
      <c r="I12" s="7">
        <f>F12/H12</f>
        <v>0.48275862068965519</v>
      </c>
      <c r="J12" s="7">
        <f>G12/H12</f>
        <v>0.41379310344827586</v>
      </c>
      <c r="K12" s="2" t="s">
        <v>30</v>
      </c>
      <c r="L12" s="23" t="s">
        <v>26</v>
      </c>
      <c r="M12" s="2" t="s">
        <v>25</v>
      </c>
      <c r="N12" s="2" t="s">
        <v>26</v>
      </c>
    </row>
    <row r="13" spans="1:256" ht="20.100000000000001" customHeight="1" x14ac:dyDescent="0.15">
      <c r="A13" s="45"/>
      <c r="B13" s="2" t="s">
        <v>101</v>
      </c>
      <c r="C13" s="21" t="s">
        <v>122</v>
      </c>
      <c r="D13" s="2">
        <v>20150261</v>
      </c>
      <c r="E13" s="2" t="s">
        <v>89</v>
      </c>
      <c r="F13" s="2">
        <v>4</v>
      </c>
      <c r="G13" s="2">
        <v>4</v>
      </c>
      <c r="H13" s="2">
        <v>29</v>
      </c>
      <c r="I13" s="7">
        <f t="shared" si="0"/>
        <v>0.13793103448275862</v>
      </c>
      <c r="J13" s="7">
        <f t="shared" si="1"/>
        <v>0.13793103448275862</v>
      </c>
      <c r="K13" s="2" t="s">
        <v>102</v>
      </c>
      <c r="L13" s="2" t="s">
        <v>72</v>
      </c>
      <c r="M13" s="2" t="s">
        <v>25</v>
      </c>
      <c r="N13" s="2" t="s">
        <v>26</v>
      </c>
    </row>
    <row r="14" spans="1:256" ht="20.100000000000001" customHeight="1" x14ac:dyDescent="0.15">
      <c r="A14" s="45"/>
      <c r="B14" s="21" t="s">
        <v>155</v>
      </c>
      <c r="C14" s="21" t="s">
        <v>171</v>
      </c>
      <c r="D14" s="2">
        <v>20150201</v>
      </c>
      <c r="E14" s="21" t="s">
        <v>156</v>
      </c>
      <c r="F14" s="2">
        <v>4</v>
      </c>
      <c r="G14" s="2">
        <v>1</v>
      </c>
      <c r="H14" s="2">
        <v>30</v>
      </c>
      <c r="I14" s="7">
        <f t="shared" si="0"/>
        <v>0.13333333333333333</v>
      </c>
      <c r="J14" s="7">
        <f t="shared" si="1"/>
        <v>3.3333333333333333E-2</v>
      </c>
      <c r="K14" s="21" t="s">
        <v>169</v>
      </c>
      <c r="L14" s="2" t="s">
        <v>127</v>
      </c>
      <c r="M14" s="25" t="s">
        <v>25</v>
      </c>
      <c r="N14" s="25" t="s">
        <v>26</v>
      </c>
    </row>
    <row r="15" spans="1:256" ht="20.100000000000001" customHeight="1" x14ac:dyDescent="0.15">
      <c r="A15" s="45"/>
      <c r="B15" s="21" t="s">
        <v>170</v>
      </c>
      <c r="C15" s="21" t="s">
        <v>179</v>
      </c>
      <c r="D15" s="25">
        <v>20150189</v>
      </c>
      <c r="E15" s="21" t="s">
        <v>172</v>
      </c>
      <c r="F15" s="2">
        <v>11</v>
      </c>
      <c r="G15" s="2">
        <v>2</v>
      </c>
      <c r="H15" s="2">
        <v>28</v>
      </c>
      <c r="I15" s="7">
        <f t="shared" si="0"/>
        <v>0.39285714285714285</v>
      </c>
      <c r="J15" s="7">
        <f t="shared" si="1"/>
        <v>7.1428571428571425E-2</v>
      </c>
      <c r="K15" s="21" t="s">
        <v>173</v>
      </c>
      <c r="L15" s="21" t="s">
        <v>174</v>
      </c>
      <c r="M15" s="25" t="s">
        <v>25</v>
      </c>
      <c r="N15" s="25" t="s">
        <v>26</v>
      </c>
    </row>
    <row r="16" spans="1:256" ht="20.100000000000001" customHeight="1" x14ac:dyDescent="0.15">
      <c r="A16" s="45"/>
      <c r="B16" s="2" t="s">
        <v>64</v>
      </c>
      <c r="C16" s="2" t="s">
        <v>65</v>
      </c>
      <c r="D16" s="2">
        <v>20150104</v>
      </c>
      <c r="E16" s="2" t="s">
        <v>66</v>
      </c>
      <c r="F16" s="2">
        <v>9</v>
      </c>
      <c r="G16" s="2">
        <v>9</v>
      </c>
      <c r="H16" s="2">
        <v>28</v>
      </c>
      <c r="I16" s="7">
        <f t="shared" si="0"/>
        <v>0.32142857142857145</v>
      </c>
      <c r="J16" s="7">
        <f t="shared" si="1"/>
        <v>0.32142857142857145</v>
      </c>
      <c r="K16" s="2" t="s">
        <v>70</v>
      </c>
      <c r="L16" s="2" t="s">
        <v>26</v>
      </c>
      <c r="M16" s="2" t="s">
        <v>25</v>
      </c>
      <c r="N16" s="2" t="s">
        <v>26</v>
      </c>
    </row>
    <row r="17" spans="1:256" ht="20.100000000000001" customHeight="1" x14ac:dyDescent="0.15">
      <c r="A17" s="45"/>
      <c r="B17" s="2" t="s">
        <v>67</v>
      </c>
      <c r="C17" s="2" t="s">
        <v>68</v>
      </c>
      <c r="D17" s="2">
        <v>20150143</v>
      </c>
      <c r="E17" s="2" t="s">
        <v>69</v>
      </c>
      <c r="F17" s="2">
        <v>3</v>
      </c>
      <c r="G17" s="2">
        <v>1</v>
      </c>
      <c r="H17" s="2">
        <v>28</v>
      </c>
      <c r="I17" s="7">
        <f t="shared" si="0"/>
        <v>0.10714285714285714</v>
      </c>
      <c r="J17" s="7">
        <f t="shared" si="1"/>
        <v>3.5714285714285712E-2</v>
      </c>
      <c r="K17" s="2" t="s">
        <v>71</v>
      </c>
      <c r="L17" s="2" t="s">
        <v>72</v>
      </c>
      <c r="M17" s="2" t="s">
        <v>25</v>
      </c>
      <c r="N17" s="2" t="s">
        <v>26</v>
      </c>
    </row>
    <row r="18" spans="1:256" ht="20.100000000000001" customHeight="1" x14ac:dyDescent="0.15">
      <c r="A18" s="45"/>
      <c r="B18" s="2" t="s">
        <v>75</v>
      </c>
      <c r="C18" s="2" t="s">
        <v>76</v>
      </c>
      <c r="D18" s="2">
        <v>20145130</v>
      </c>
      <c r="E18" s="2" t="s">
        <v>55</v>
      </c>
      <c r="F18" s="2">
        <v>3</v>
      </c>
      <c r="G18" s="2">
        <v>3</v>
      </c>
      <c r="H18" s="2">
        <v>33</v>
      </c>
      <c r="I18" s="7">
        <f t="shared" si="0"/>
        <v>9.0909090909090912E-2</v>
      </c>
      <c r="J18" s="7">
        <f t="shared" si="1"/>
        <v>9.0909090909090912E-2</v>
      </c>
      <c r="K18" s="2" t="s">
        <v>90</v>
      </c>
      <c r="L18" s="2" t="s">
        <v>72</v>
      </c>
      <c r="M18" s="2" t="s">
        <v>25</v>
      </c>
      <c r="N18" s="2" t="s">
        <v>26</v>
      </c>
    </row>
    <row r="19" spans="1:256" ht="20.100000000000001" customHeight="1" x14ac:dyDescent="0.15">
      <c r="A19" s="45"/>
      <c r="B19" s="2" t="s">
        <v>77</v>
      </c>
      <c r="C19" s="2" t="s">
        <v>78</v>
      </c>
      <c r="D19" s="2">
        <v>20145161</v>
      </c>
      <c r="E19" s="2" t="s">
        <v>79</v>
      </c>
      <c r="F19" s="2">
        <v>13</v>
      </c>
      <c r="G19" s="2">
        <v>6</v>
      </c>
      <c r="H19" s="2">
        <v>35</v>
      </c>
      <c r="I19" s="7">
        <f t="shared" si="0"/>
        <v>0.37142857142857144</v>
      </c>
      <c r="J19" s="7">
        <f t="shared" si="1"/>
        <v>0.17142857142857143</v>
      </c>
      <c r="K19" s="2" t="s">
        <v>91</v>
      </c>
      <c r="L19" s="2" t="s">
        <v>26</v>
      </c>
      <c r="M19" s="2" t="s">
        <v>25</v>
      </c>
      <c r="N19" s="2" t="s">
        <v>26</v>
      </c>
    </row>
    <row r="20" spans="1:256" ht="20.100000000000001" customHeight="1" x14ac:dyDescent="0.15">
      <c r="A20" s="45"/>
      <c r="B20" s="2" t="s">
        <v>80</v>
      </c>
      <c r="C20" s="2" t="s">
        <v>81</v>
      </c>
      <c r="D20" s="2">
        <v>20145122</v>
      </c>
      <c r="E20" s="2" t="s">
        <v>79</v>
      </c>
      <c r="F20" s="2">
        <v>21</v>
      </c>
      <c r="G20" s="2">
        <v>22</v>
      </c>
      <c r="H20" s="2">
        <v>35</v>
      </c>
      <c r="I20" s="7">
        <f t="shared" si="0"/>
        <v>0.6</v>
      </c>
      <c r="J20" s="7">
        <f t="shared" si="1"/>
        <v>0.62857142857142856</v>
      </c>
      <c r="K20" s="2" t="s">
        <v>92</v>
      </c>
      <c r="L20" s="2" t="s">
        <v>26</v>
      </c>
      <c r="M20" s="2" t="s">
        <v>63</v>
      </c>
      <c r="N20" s="2" t="s">
        <v>26</v>
      </c>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c r="IV20" s="12"/>
    </row>
    <row r="21" spans="1:256" ht="20.100000000000001" customHeight="1" x14ac:dyDescent="0.15">
      <c r="A21" s="45"/>
      <c r="B21" s="2" t="s">
        <v>82</v>
      </c>
      <c r="C21" s="2" t="s">
        <v>83</v>
      </c>
      <c r="D21" s="2">
        <v>20145153</v>
      </c>
      <c r="E21" s="2" t="s">
        <v>79</v>
      </c>
      <c r="F21" s="2">
        <v>7</v>
      </c>
      <c r="G21" s="2">
        <v>9</v>
      </c>
      <c r="H21" s="2">
        <v>35</v>
      </c>
      <c r="I21" s="7">
        <f t="shared" si="0"/>
        <v>0.2</v>
      </c>
      <c r="J21" s="7">
        <f t="shared" si="1"/>
        <v>0.25714285714285712</v>
      </c>
      <c r="K21" s="2" t="s">
        <v>93</v>
      </c>
      <c r="L21" s="2" t="s">
        <v>26</v>
      </c>
      <c r="M21" s="2" t="s">
        <v>26</v>
      </c>
      <c r="N21" s="2" t="s">
        <v>26</v>
      </c>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c r="IV21" s="12"/>
    </row>
    <row r="22" spans="1:256" ht="20.100000000000001" customHeight="1" x14ac:dyDescent="0.15">
      <c r="A22" s="45"/>
      <c r="B22" s="2" t="s">
        <v>84</v>
      </c>
      <c r="C22" s="2" t="s">
        <v>85</v>
      </c>
      <c r="D22" s="2">
        <v>20150072</v>
      </c>
      <c r="E22" s="2" t="s">
        <v>86</v>
      </c>
      <c r="F22" s="2">
        <v>20</v>
      </c>
      <c r="G22" s="2">
        <v>19</v>
      </c>
      <c r="H22" s="2">
        <v>27</v>
      </c>
      <c r="I22" s="7">
        <f t="shared" si="0"/>
        <v>0.7407407407407407</v>
      </c>
      <c r="J22" s="7">
        <f t="shared" si="1"/>
        <v>0.70370370370370372</v>
      </c>
      <c r="K22" s="2" t="s">
        <v>94</v>
      </c>
      <c r="L22" s="2" t="s">
        <v>26</v>
      </c>
      <c r="M22" s="2" t="s">
        <v>63</v>
      </c>
      <c r="N22" s="2" t="s">
        <v>26</v>
      </c>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c r="HU22" s="12"/>
      <c r="HV22" s="12"/>
      <c r="HW22" s="12"/>
      <c r="HX22" s="12"/>
      <c r="HY22" s="12"/>
      <c r="HZ22" s="12"/>
      <c r="IA22" s="12"/>
      <c r="IB22" s="12"/>
      <c r="IC22" s="12"/>
      <c r="ID22" s="12"/>
      <c r="IE22" s="12"/>
      <c r="IF22" s="12"/>
      <c r="IG22" s="12"/>
      <c r="IH22" s="12"/>
      <c r="II22" s="12"/>
      <c r="IJ22" s="12"/>
      <c r="IK22" s="12"/>
      <c r="IL22" s="12"/>
      <c r="IM22" s="12"/>
      <c r="IN22" s="12"/>
      <c r="IO22" s="12"/>
      <c r="IP22" s="12"/>
      <c r="IQ22" s="12"/>
      <c r="IR22" s="12"/>
      <c r="IS22" s="12"/>
      <c r="IT22" s="12"/>
      <c r="IU22" s="12"/>
      <c r="IV22" s="12"/>
    </row>
    <row r="23" spans="1:256" ht="20.100000000000001" customHeight="1" x14ac:dyDescent="0.15">
      <c r="A23" s="45"/>
      <c r="B23" s="2" t="s">
        <v>87</v>
      </c>
      <c r="C23" s="2" t="s">
        <v>88</v>
      </c>
      <c r="D23" s="2">
        <v>20150280</v>
      </c>
      <c r="E23" s="2" t="s">
        <v>89</v>
      </c>
      <c r="F23" s="2">
        <v>24</v>
      </c>
      <c r="G23" s="2">
        <v>17</v>
      </c>
      <c r="H23" s="2">
        <v>29</v>
      </c>
      <c r="I23" s="7">
        <f t="shared" si="0"/>
        <v>0.82758620689655171</v>
      </c>
      <c r="J23" s="7">
        <f t="shared" si="1"/>
        <v>0.58620689655172409</v>
      </c>
      <c r="K23" s="2" t="s">
        <v>95</v>
      </c>
      <c r="L23" s="2" t="s">
        <v>26</v>
      </c>
      <c r="M23" s="2" t="s">
        <v>25</v>
      </c>
      <c r="N23" s="2" t="s">
        <v>26</v>
      </c>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c r="IV23" s="12"/>
    </row>
    <row r="24" spans="1:256" ht="20.100000000000001" customHeight="1" x14ac:dyDescent="0.15">
      <c r="A24" s="45"/>
      <c r="B24" s="2" t="s">
        <v>96</v>
      </c>
      <c r="C24" s="2" t="s">
        <v>97</v>
      </c>
      <c r="D24" s="2">
        <v>20150094</v>
      </c>
      <c r="E24" s="2" t="s">
        <v>66</v>
      </c>
      <c r="F24" s="2">
        <v>19</v>
      </c>
      <c r="G24" s="2">
        <v>15</v>
      </c>
      <c r="H24" s="2">
        <v>28</v>
      </c>
      <c r="I24" s="7">
        <f t="shared" si="0"/>
        <v>0.6785714285714286</v>
      </c>
      <c r="J24" s="7">
        <f t="shared" si="1"/>
        <v>0.5357142857142857</v>
      </c>
      <c r="K24" s="2" t="s">
        <v>71</v>
      </c>
      <c r="L24" s="2" t="s">
        <v>26</v>
      </c>
      <c r="M24" s="2" t="s">
        <v>25</v>
      </c>
      <c r="N24" s="2" t="s">
        <v>26</v>
      </c>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c r="HU24" s="12"/>
      <c r="HV24" s="12"/>
      <c r="HW24" s="12"/>
      <c r="HX24" s="12"/>
      <c r="HY24" s="12"/>
      <c r="HZ24" s="12"/>
      <c r="IA24" s="12"/>
      <c r="IB24" s="12"/>
      <c r="IC24" s="12"/>
      <c r="ID24" s="12"/>
      <c r="IE24" s="12"/>
      <c r="IF24" s="12"/>
      <c r="IG24" s="12"/>
      <c r="IH24" s="12"/>
      <c r="II24" s="12"/>
      <c r="IJ24" s="12"/>
      <c r="IK24" s="12"/>
      <c r="IL24" s="12"/>
      <c r="IM24" s="12"/>
      <c r="IN24" s="12"/>
      <c r="IO24" s="12"/>
      <c r="IP24" s="12"/>
      <c r="IQ24" s="12"/>
      <c r="IR24" s="12"/>
      <c r="IS24" s="12"/>
      <c r="IT24" s="12"/>
      <c r="IU24" s="12"/>
      <c r="IV24" s="12"/>
    </row>
    <row r="25" spans="1:256" ht="20.100000000000001" customHeight="1" x14ac:dyDescent="0.15">
      <c r="A25" s="45"/>
      <c r="B25" s="2" t="s">
        <v>98</v>
      </c>
      <c r="C25" s="2" t="s">
        <v>99</v>
      </c>
      <c r="D25" s="2">
        <v>20150085</v>
      </c>
      <c r="E25" s="2" t="s">
        <v>86</v>
      </c>
      <c r="F25" s="2">
        <v>12</v>
      </c>
      <c r="G25" s="2">
        <v>9</v>
      </c>
      <c r="H25" s="2">
        <v>27</v>
      </c>
      <c r="I25" s="7">
        <f t="shared" si="0"/>
        <v>0.44444444444444442</v>
      </c>
      <c r="J25" s="7">
        <f t="shared" si="1"/>
        <v>0.33333333333333331</v>
      </c>
      <c r="K25" s="2" t="s">
        <v>100</v>
      </c>
      <c r="L25" s="2" t="s">
        <v>26</v>
      </c>
      <c r="M25" s="2" t="s">
        <v>63</v>
      </c>
      <c r="N25" s="2" t="s">
        <v>26</v>
      </c>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c r="IT25" s="12"/>
      <c r="IU25" s="12"/>
      <c r="IV25" s="12"/>
    </row>
    <row r="26" spans="1:256" ht="20.100000000000001" customHeight="1" x14ac:dyDescent="0.15">
      <c r="A26" s="45"/>
      <c r="B26" s="2" t="s">
        <v>103</v>
      </c>
      <c r="C26" s="2" t="s">
        <v>104</v>
      </c>
      <c r="D26" s="2">
        <v>20150125</v>
      </c>
      <c r="E26" s="2" t="s">
        <v>69</v>
      </c>
      <c r="F26" s="2">
        <v>15</v>
      </c>
      <c r="G26" s="2">
        <v>15</v>
      </c>
      <c r="H26" s="2">
        <v>28</v>
      </c>
      <c r="I26" s="7">
        <f t="shared" si="0"/>
        <v>0.5357142857142857</v>
      </c>
      <c r="J26" s="7">
        <f t="shared" si="1"/>
        <v>0.5357142857142857</v>
      </c>
      <c r="K26" s="2" t="s">
        <v>107</v>
      </c>
      <c r="L26" s="2" t="s">
        <v>26</v>
      </c>
      <c r="M26" s="2" t="s">
        <v>25</v>
      </c>
      <c r="N26" s="2" t="s">
        <v>26</v>
      </c>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row>
    <row r="27" spans="1:256" ht="20.100000000000001" customHeight="1" x14ac:dyDescent="0.15">
      <c r="A27" s="45"/>
      <c r="B27" s="2" t="s">
        <v>105</v>
      </c>
      <c r="C27" s="2" t="s">
        <v>106</v>
      </c>
      <c r="D27" s="2">
        <v>20150088</v>
      </c>
      <c r="E27" s="2" t="s">
        <v>66</v>
      </c>
      <c r="F27" s="2">
        <v>14</v>
      </c>
      <c r="G27" s="2">
        <v>10</v>
      </c>
      <c r="H27" s="2">
        <v>28</v>
      </c>
      <c r="I27" s="7">
        <f t="shared" si="0"/>
        <v>0.5</v>
      </c>
      <c r="J27" s="7">
        <f t="shared" si="1"/>
        <v>0.35714285714285715</v>
      </c>
      <c r="K27" s="2" t="s">
        <v>108</v>
      </c>
      <c r="L27" s="2" t="s">
        <v>26</v>
      </c>
      <c r="M27" s="2" t="s">
        <v>25</v>
      </c>
      <c r="N27" s="2" t="s">
        <v>26</v>
      </c>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c r="HO27" s="12"/>
      <c r="HP27" s="12"/>
      <c r="HQ27" s="12"/>
      <c r="HR27" s="12"/>
      <c r="HS27" s="12"/>
      <c r="HT27" s="12"/>
      <c r="HU27" s="12"/>
      <c r="HV27" s="12"/>
      <c r="HW27" s="12"/>
      <c r="HX27" s="12"/>
      <c r="HY27" s="12"/>
      <c r="HZ27" s="12"/>
      <c r="IA27" s="12"/>
      <c r="IB27" s="12"/>
      <c r="IC27" s="12"/>
      <c r="ID27" s="12"/>
      <c r="IE27" s="12"/>
      <c r="IF27" s="12"/>
      <c r="IG27" s="12"/>
      <c r="IH27" s="12"/>
      <c r="II27" s="12"/>
      <c r="IJ27" s="12"/>
      <c r="IK27" s="12"/>
      <c r="IL27" s="12"/>
      <c r="IM27" s="12"/>
      <c r="IN27" s="12"/>
      <c r="IO27" s="12"/>
      <c r="IP27" s="12"/>
      <c r="IQ27" s="12"/>
      <c r="IR27" s="12"/>
      <c r="IS27" s="12"/>
      <c r="IT27" s="12"/>
      <c r="IU27" s="12"/>
      <c r="IV27" s="12"/>
    </row>
    <row r="28" spans="1:256" ht="20.100000000000001" customHeight="1" x14ac:dyDescent="0.15">
      <c r="A28" s="45"/>
      <c r="B28" s="2" t="s">
        <v>113</v>
      </c>
      <c r="C28" s="21" t="s">
        <v>130</v>
      </c>
      <c r="D28" s="2">
        <v>20150147</v>
      </c>
      <c r="E28" s="2" t="s">
        <v>114</v>
      </c>
      <c r="F28" s="2">
        <v>23</v>
      </c>
      <c r="G28" s="2">
        <v>23</v>
      </c>
      <c r="H28" s="2">
        <v>30</v>
      </c>
      <c r="I28" s="7">
        <f t="shared" si="0"/>
        <v>0.76666666666666672</v>
      </c>
      <c r="J28" s="7">
        <f t="shared" si="1"/>
        <v>0.76666666666666672</v>
      </c>
      <c r="K28" s="2" t="s">
        <v>115</v>
      </c>
      <c r="L28" s="2" t="s">
        <v>26</v>
      </c>
      <c r="M28" s="2" t="s">
        <v>26</v>
      </c>
      <c r="N28" s="2" t="s">
        <v>26</v>
      </c>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HM28" s="12"/>
      <c r="HN28" s="12"/>
      <c r="HO28" s="12"/>
      <c r="HP28" s="12"/>
      <c r="HQ28" s="12"/>
      <c r="HR28" s="12"/>
      <c r="HS28" s="12"/>
      <c r="HT28" s="12"/>
      <c r="HU28" s="12"/>
      <c r="HV28" s="12"/>
      <c r="HW28" s="12"/>
      <c r="HX28" s="12"/>
      <c r="HY28" s="12"/>
      <c r="HZ28" s="12"/>
      <c r="IA28" s="12"/>
      <c r="IB28" s="12"/>
      <c r="IC28" s="12"/>
      <c r="ID28" s="12"/>
      <c r="IE28" s="12"/>
      <c r="IF28" s="12"/>
      <c r="IG28" s="12"/>
      <c r="IH28" s="12"/>
      <c r="II28" s="12"/>
      <c r="IJ28" s="12"/>
      <c r="IK28" s="12"/>
      <c r="IL28" s="12"/>
      <c r="IM28" s="12"/>
      <c r="IN28" s="12"/>
      <c r="IO28" s="12"/>
      <c r="IP28" s="12"/>
      <c r="IQ28" s="12"/>
      <c r="IR28" s="12"/>
      <c r="IS28" s="12"/>
      <c r="IT28" s="12"/>
      <c r="IU28" s="12"/>
      <c r="IV28" s="12"/>
    </row>
    <row r="29" spans="1:256" ht="20.100000000000001" customHeight="1" x14ac:dyDescent="0.15">
      <c r="A29" s="45"/>
      <c r="B29" s="2" t="s">
        <v>109</v>
      </c>
      <c r="C29" s="21" t="s">
        <v>131</v>
      </c>
      <c r="D29" s="2">
        <v>20150260</v>
      </c>
      <c r="E29" s="2" t="s">
        <v>89</v>
      </c>
      <c r="F29" s="2">
        <v>11</v>
      </c>
      <c r="G29" s="2">
        <v>6</v>
      </c>
      <c r="H29" s="2">
        <v>29</v>
      </c>
      <c r="I29" s="7">
        <f t="shared" si="0"/>
        <v>0.37931034482758619</v>
      </c>
      <c r="J29" s="7">
        <f t="shared" si="1"/>
        <v>0.20689655172413793</v>
      </c>
      <c r="K29" s="2" t="s">
        <v>110</v>
      </c>
      <c r="L29" s="26" t="s">
        <v>26</v>
      </c>
      <c r="M29" s="2" t="s">
        <v>26</v>
      </c>
      <c r="N29" s="2" t="s">
        <v>26</v>
      </c>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HM29" s="12"/>
      <c r="HN29" s="12"/>
      <c r="HO29" s="12"/>
      <c r="HP29" s="12"/>
      <c r="HQ29" s="12"/>
      <c r="HR29" s="12"/>
      <c r="HS29" s="12"/>
      <c r="HT29" s="12"/>
      <c r="HU29" s="12"/>
      <c r="HV29" s="12"/>
      <c r="HW29" s="12"/>
      <c r="HX29" s="12"/>
      <c r="HY29" s="12"/>
      <c r="HZ29" s="12"/>
      <c r="IA29" s="12"/>
      <c r="IB29" s="12"/>
      <c r="IC29" s="12"/>
      <c r="ID29" s="12"/>
      <c r="IE29" s="12"/>
      <c r="IF29" s="12"/>
      <c r="IG29" s="12"/>
      <c r="IH29" s="12"/>
      <c r="II29" s="12"/>
      <c r="IJ29" s="12"/>
      <c r="IK29" s="12"/>
      <c r="IL29" s="12"/>
      <c r="IM29" s="12"/>
      <c r="IN29" s="12"/>
      <c r="IO29" s="12"/>
      <c r="IP29" s="12"/>
      <c r="IQ29" s="12"/>
      <c r="IR29" s="12"/>
      <c r="IS29" s="12"/>
      <c r="IT29" s="12"/>
      <c r="IU29" s="12"/>
      <c r="IV29" s="12"/>
    </row>
    <row r="30" spans="1:256" ht="20.100000000000001" customHeight="1" x14ac:dyDescent="0.15">
      <c r="A30" s="45"/>
      <c r="B30" s="2" t="s">
        <v>111</v>
      </c>
      <c r="C30" s="21" t="s">
        <v>132</v>
      </c>
      <c r="D30" s="2">
        <v>20150007</v>
      </c>
      <c r="E30" s="2" t="s">
        <v>61</v>
      </c>
      <c r="F30" s="2">
        <v>18</v>
      </c>
      <c r="G30" s="2">
        <v>12</v>
      </c>
      <c r="H30" s="2">
        <v>29</v>
      </c>
      <c r="I30" s="7">
        <f t="shared" si="0"/>
        <v>0.62068965517241381</v>
      </c>
      <c r="J30" s="7">
        <f t="shared" si="1"/>
        <v>0.41379310344827586</v>
      </c>
      <c r="K30" s="2" t="s">
        <v>112</v>
      </c>
      <c r="L30" s="2" t="s">
        <v>26</v>
      </c>
      <c r="M30" s="2" t="s">
        <v>25</v>
      </c>
      <c r="N30" s="2" t="s">
        <v>26</v>
      </c>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R30" s="12"/>
      <c r="DS30" s="12"/>
      <c r="DT30" s="12"/>
      <c r="DU30" s="12"/>
      <c r="DV30" s="12"/>
      <c r="DW30" s="12"/>
      <c r="DX30" s="12"/>
      <c r="DY30" s="12"/>
      <c r="DZ30" s="12"/>
      <c r="EA30" s="12"/>
      <c r="EB30" s="12"/>
      <c r="EC30" s="12"/>
      <c r="ED30" s="12"/>
      <c r="EE30" s="12"/>
      <c r="EF30" s="12"/>
      <c r="EG30" s="12"/>
      <c r="EH30" s="12"/>
      <c r="EI30" s="12"/>
      <c r="EJ30" s="12"/>
      <c r="EK30" s="12"/>
      <c r="EL30" s="12"/>
      <c r="EM30" s="12"/>
      <c r="EN30" s="12"/>
      <c r="EO30" s="12"/>
      <c r="EP30" s="12"/>
      <c r="EQ30" s="12"/>
      <c r="ER30" s="12"/>
      <c r="ES30" s="12"/>
      <c r="ET30" s="12"/>
      <c r="EU30" s="12"/>
      <c r="EV30" s="12"/>
      <c r="EW30" s="12"/>
      <c r="EX30" s="12"/>
      <c r="EY30" s="12"/>
      <c r="EZ30" s="12"/>
      <c r="FA30" s="12"/>
      <c r="FB30" s="12"/>
      <c r="FC30" s="12"/>
      <c r="FD30" s="12"/>
      <c r="FE30" s="12"/>
      <c r="FF30" s="12"/>
      <c r="FG30" s="12"/>
      <c r="FH30" s="12"/>
      <c r="FI30" s="12"/>
      <c r="FJ30" s="12"/>
      <c r="FK30" s="12"/>
      <c r="FL30" s="12"/>
      <c r="FM30" s="12"/>
      <c r="FN30" s="12"/>
      <c r="FO30" s="12"/>
      <c r="FP30" s="12"/>
      <c r="FQ30" s="12"/>
      <c r="FR30" s="12"/>
      <c r="FS30" s="12"/>
      <c r="FT30" s="12"/>
      <c r="FU30" s="12"/>
      <c r="FV30" s="12"/>
      <c r="FW30" s="12"/>
      <c r="FX30" s="12"/>
      <c r="FY30" s="12"/>
      <c r="FZ30" s="12"/>
      <c r="GA30" s="12"/>
      <c r="GB30" s="12"/>
      <c r="GC30" s="12"/>
      <c r="GD30" s="12"/>
      <c r="GE30" s="12"/>
      <c r="GF30" s="12"/>
      <c r="GG30" s="12"/>
      <c r="GH30" s="12"/>
      <c r="GI30" s="12"/>
      <c r="GJ30" s="12"/>
      <c r="GK30" s="12"/>
      <c r="GL30" s="12"/>
      <c r="GM30" s="12"/>
      <c r="GN30" s="12"/>
      <c r="GO30" s="12"/>
      <c r="GP30" s="12"/>
      <c r="GQ30" s="12"/>
      <c r="GR30" s="12"/>
      <c r="GS30" s="12"/>
      <c r="GT30" s="12"/>
      <c r="GU30" s="12"/>
      <c r="GV30" s="12"/>
      <c r="GW30" s="12"/>
      <c r="GX30" s="12"/>
      <c r="GY30" s="12"/>
      <c r="GZ30" s="12"/>
      <c r="HA30" s="12"/>
      <c r="HB30" s="12"/>
      <c r="HC30" s="12"/>
      <c r="HD30" s="12"/>
      <c r="HE30" s="12"/>
      <c r="HF30" s="12"/>
      <c r="HG30" s="12"/>
      <c r="HH30" s="12"/>
      <c r="HI30" s="12"/>
      <c r="HJ30" s="12"/>
      <c r="HK30" s="12"/>
      <c r="HL30" s="12"/>
      <c r="HM30" s="12"/>
      <c r="HN30" s="12"/>
      <c r="HO30" s="12"/>
      <c r="HP30" s="12"/>
      <c r="HQ30" s="12"/>
      <c r="HR30" s="12"/>
      <c r="HS30" s="12"/>
      <c r="HT30" s="12"/>
      <c r="HU30" s="12"/>
      <c r="HV30" s="12"/>
      <c r="HW30" s="12"/>
      <c r="HX30" s="12"/>
      <c r="HY30" s="12"/>
      <c r="HZ30" s="12"/>
      <c r="IA30" s="12"/>
      <c r="IB30" s="12"/>
      <c r="IC30" s="12"/>
      <c r="ID30" s="12"/>
      <c r="IE30" s="12"/>
      <c r="IF30" s="12"/>
      <c r="IG30" s="12"/>
      <c r="IH30" s="12"/>
      <c r="II30" s="12"/>
      <c r="IJ30" s="12"/>
      <c r="IK30" s="12"/>
      <c r="IL30" s="12"/>
      <c r="IM30" s="12"/>
      <c r="IN30" s="12"/>
      <c r="IO30" s="12"/>
      <c r="IP30" s="12"/>
      <c r="IQ30" s="12"/>
      <c r="IR30" s="12"/>
      <c r="IS30" s="12"/>
      <c r="IT30" s="12"/>
      <c r="IU30" s="12"/>
      <c r="IV30" s="12"/>
    </row>
    <row r="31" spans="1:256" ht="20.100000000000001" customHeight="1" x14ac:dyDescent="0.15">
      <c r="A31" s="45"/>
      <c r="B31" s="2" t="s">
        <v>135</v>
      </c>
      <c r="C31" s="2" t="s">
        <v>136</v>
      </c>
      <c r="D31" s="2">
        <v>20150139</v>
      </c>
      <c r="E31" s="2" t="s">
        <v>69</v>
      </c>
      <c r="F31" s="2">
        <v>16</v>
      </c>
      <c r="G31" s="2">
        <v>11</v>
      </c>
      <c r="H31" s="2">
        <v>29</v>
      </c>
      <c r="I31" s="7">
        <f t="shared" si="0"/>
        <v>0.55172413793103448</v>
      </c>
      <c r="J31" s="7">
        <f t="shared" si="1"/>
        <v>0.37931034482758619</v>
      </c>
      <c r="K31" s="21" t="s">
        <v>137</v>
      </c>
      <c r="L31" s="2" t="s">
        <v>26</v>
      </c>
      <c r="M31" s="2" t="s">
        <v>25</v>
      </c>
      <c r="N31" s="2" t="s">
        <v>26</v>
      </c>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c r="FN31" s="12"/>
      <c r="FO31" s="12"/>
      <c r="FP31" s="12"/>
      <c r="FQ31" s="12"/>
      <c r="FR31" s="12"/>
      <c r="FS31" s="12"/>
      <c r="FT31" s="12"/>
      <c r="FU31" s="12"/>
      <c r="FV31" s="12"/>
      <c r="FW31" s="12"/>
      <c r="FX31" s="12"/>
      <c r="FY31" s="12"/>
      <c r="FZ31" s="12"/>
      <c r="GA31" s="12"/>
      <c r="GB31" s="12"/>
      <c r="GC31" s="12"/>
      <c r="GD31" s="12"/>
      <c r="GE31" s="12"/>
      <c r="GF31" s="12"/>
      <c r="GG31" s="12"/>
      <c r="GH31" s="12"/>
      <c r="GI31" s="12"/>
      <c r="GJ31" s="12"/>
      <c r="GK31" s="12"/>
      <c r="GL31" s="12"/>
      <c r="GM31" s="12"/>
      <c r="GN31" s="12"/>
      <c r="GO31" s="12"/>
      <c r="GP31" s="12"/>
      <c r="GQ31" s="12"/>
      <c r="GR31" s="12"/>
      <c r="GS31" s="12"/>
      <c r="GT31" s="12"/>
      <c r="GU31" s="12"/>
      <c r="GV31" s="12"/>
      <c r="GW31" s="12"/>
      <c r="GX31" s="12"/>
      <c r="GY31" s="12"/>
      <c r="GZ31" s="12"/>
      <c r="HA31" s="12"/>
      <c r="HB31" s="12"/>
      <c r="HC31" s="12"/>
      <c r="HD31" s="12"/>
      <c r="HE31" s="12"/>
      <c r="HF31" s="12"/>
      <c r="HG31" s="12"/>
      <c r="HH31" s="12"/>
      <c r="HI31" s="12"/>
      <c r="HJ31" s="12"/>
      <c r="HK31" s="12"/>
      <c r="HL31" s="12"/>
      <c r="HM31" s="12"/>
      <c r="HN31" s="12"/>
      <c r="HO31" s="12"/>
      <c r="HP31" s="12"/>
      <c r="HQ31" s="12"/>
      <c r="HR31" s="12"/>
      <c r="HS31" s="12"/>
      <c r="HT31" s="12"/>
      <c r="HU31" s="12"/>
      <c r="HV31" s="12"/>
      <c r="HW31" s="12"/>
      <c r="HX31" s="12"/>
      <c r="HY31" s="12"/>
      <c r="HZ31" s="12"/>
      <c r="IA31" s="12"/>
      <c r="IB31" s="12"/>
      <c r="IC31" s="12"/>
      <c r="ID31" s="12"/>
      <c r="IE31" s="12"/>
      <c r="IF31" s="12"/>
      <c r="IG31" s="12"/>
      <c r="IH31" s="12"/>
      <c r="II31" s="12"/>
      <c r="IJ31" s="12"/>
      <c r="IK31" s="12"/>
      <c r="IL31" s="12"/>
      <c r="IM31" s="12"/>
      <c r="IN31" s="12"/>
      <c r="IO31" s="12"/>
      <c r="IP31" s="12"/>
      <c r="IQ31" s="12"/>
      <c r="IR31" s="12"/>
      <c r="IS31" s="12"/>
      <c r="IT31" s="12"/>
      <c r="IU31" s="12"/>
      <c r="IV31" s="12"/>
    </row>
    <row r="32" spans="1:256" ht="20.100000000000001" customHeight="1" x14ac:dyDescent="0.15">
      <c r="A32" s="45"/>
      <c r="B32" s="2" t="s">
        <v>116</v>
      </c>
      <c r="C32" s="2" t="s">
        <v>117</v>
      </c>
      <c r="D32" s="2">
        <v>20150174</v>
      </c>
      <c r="E32" s="2" t="s">
        <v>114</v>
      </c>
      <c r="F32" s="2">
        <v>21</v>
      </c>
      <c r="G32" s="2">
        <v>21</v>
      </c>
      <c r="H32" s="2">
        <v>30</v>
      </c>
      <c r="I32" s="7">
        <f t="shared" si="0"/>
        <v>0.7</v>
      </c>
      <c r="J32" s="7">
        <f t="shared" si="1"/>
        <v>0.7</v>
      </c>
      <c r="K32" s="21" t="s">
        <v>134</v>
      </c>
      <c r="L32" s="2" t="s">
        <v>26</v>
      </c>
      <c r="M32" s="2" t="s">
        <v>26</v>
      </c>
      <c r="N32" s="2" t="s">
        <v>26</v>
      </c>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HM32" s="12"/>
      <c r="HN32" s="12"/>
      <c r="HO32" s="12"/>
      <c r="HP32" s="12"/>
      <c r="HQ32" s="12"/>
      <c r="HR32" s="12"/>
      <c r="HS32" s="12"/>
      <c r="HT32" s="12"/>
      <c r="HU32" s="12"/>
      <c r="HV32" s="12"/>
      <c r="HW32" s="12"/>
      <c r="HX32" s="12"/>
      <c r="HY32" s="12"/>
      <c r="HZ32" s="12"/>
      <c r="IA32" s="12"/>
      <c r="IB32" s="12"/>
      <c r="IC32" s="12"/>
      <c r="ID32" s="12"/>
      <c r="IE32" s="12"/>
      <c r="IF32" s="12"/>
      <c r="IG32" s="12"/>
      <c r="IH32" s="12"/>
      <c r="II32" s="12"/>
      <c r="IJ32" s="12"/>
      <c r="IK32" s="12"/>
      <c r="IL32" s="12"/>
      <c r="IM32" s="12"/>
      <c r="IN32" s="12"/>
      <c r="IO32" s="12"/>
      <c r="IP32" s="12"/>
      <c r="IQ32" s="12"/>
      <c r="IR32" s="12"/>
      <c r="IS32" s="12"/>
      <c r="IT32" s="12"/>
      <c r="IU32" s="12"/>
      <c r="IV32" s="12"/>
    </row>
    <row r="33" spans="1:256" ht="20.100000000000001" customHeight="1" x14ac:dyDescent="0.15">
      <c r="A33" s="45"/>
      <c r="B33" s="2" t="s">
        <v>118</v>
      </c>
      <c r="C33" s="21" t="s">
        <v>119</v>
      </c>
      <c r="D33" s="2">
        <v>20150282</v>
      </c>
      <c r="E33" s="2" t="s">
        <v>89</v>
      </c>
      <c r="F33" s="2">
        <v>27</v>
      </c>
      <c r="G33" s="2">
        <v>27</v>
      </c>
      <c r="H33" s="2">
        <v>29</v>
      </c>
      <c r="I33" s="7">
        <f t="shared" si="0"/>
        <v>0.93103448275862066</v>
      </c>
      <c r="J33" s="7">
        <f t="shared" si="1"/>
        <v>0.93103448275862066</v>
      </c>
      <c r="K33" s="2" t="s">
        <v>133</v>
      </c>
      <c r="L33" s="2" t="s">
        <v>26</v>
      </c>
      <c r="M33" s="2" t="s">
        <v>26</v>
      </c>
      <c r="N33" s="2" t="s">
        <v>26</v>
      </c>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HM33" s="12"/>
      <c r="HN33" s="12"/>
      <c r="HO33" s="12"/>
      <c r="HP33" s="12"/>
      <c r="HQ33" s="12"/>
      <c r="HR33" s="12"/>
      <c r="HS33" s="12"/>
      <c r="HT33" s="12"/>
      <c r="HU33" s="12"/>
      <c r="HV33" s="12"/>
      <c r="HW33" s="12"/>
      <c r="HX33" s="12"/>
      <c r="HY33" s="12"/>
      <c r="HZ33" s="12"/>
      <c r="IA33" s="12"/>
      <c r="IB33" s="12"/>
      <c r="IC33" s="12"/>
      <c r="ID33" s="12"/>
      <c r="IE33" s="12"/>
      <c r="IF33" s="12"/>
      <c r="IG33" s="12"/>
      <c r="IH33" s="12"/>
      <c r="II33" s="12"/>
      <c r="IJ33" s="12"/>
      <c r="IK33" s="12"/>
      <c r="IL33" s="12"/>
      <c r="IM33" s="12"/>
      <c r="IN33" s="12"/>
      <c r="IO33" s="12"/>
      <c r="IP33" s="12"/>
      <c r="IQ33" s="12"/>
      <c r="IR33" s="12"/>
      <c r="IS33" s="12"/>
      <c r="IT33" s="12"/>
      <c r="IU33" s="12"/>
      <c r="IV33" s="12"/>
    </row>
    <row r="34" spans="1:256" ht="20.100000000000001" customHeight="1" x14ac:dyDescent="0.15">
      <c r="A34" s="45"/>
      <c r="B34" s="2" t="s">
        <v>124</v>
      </c>
      <c r="C34" s="21" t="s">
        <v>128</v>
      </c>
      <c r="D34" s="2">
        <v>20150221</v>
      </c>
      <c r="E34" s="2" t="s">
        <v>125</v>
      </c>
      <c r="F34" s="2">
        <v>5</v>
      </c>
      <c r="G34" s="2">
        <v>1</v>
      </c>
      <c r="H34" s="2">
        <v>20</v>
      </c>
      <c r="I34" s="7">
        <f t="shared" si="0"/>
        <v>0.25</v>
      </c>
      <c r="J34" s="7">
        <f t="shared" si="1"/>
        <v>0.05</v>
      </c>
      <c r="K34" s="2" t="s">
        <v>100</v>
      </c>
      <c r="L34" s="2" t="s">
        <v>72</v>
      </c>
      <c r="M34" s="2" t="s">
        <v>25</v>
      </c>
      <c r="N34" s="2" t="s">
        <v>26</v>
      </c>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12"/>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c r="DR34" s="12"/>
      <c r="DS34" s="12"/>
      <c r="DT34" s="12"/>
      <c r="DU34" s="12"/>
      <c r="DV34" s="12"/>
      <c r="DW34" s="12"/>
      <c r="DX34" s="12"/>
      <c r="DY34" s="12"/>
      <c r="DZ34" s="12"/>
      <c r="EA34" s="12"/>
      <c r="EB34" s="12"/>
      <c r="EC34" s="12"/>
      <c r="ED34" s="12"/>
      <c r="EE34" s="12"/>
      <c r="EF34" s="12"/>
      <c r="EG34" s="12"/>
      <c r="EH34" s="12"/>
      <c r="EI34" s="12"/>
      <c r="EJ34" s="12"/>
      <c r="EK34" s="12"/>
      <c r="EL34" s="12"/>
      <c r="EM34" s="12"/>
      <c r="EN34" s="12"/>
      <c r="EO34" s="12"/>
      <c r="EP34" s="12"/>
      <c r="EQ34" s="12"/>
      <c r="ER34" s="12"/>
      <c r="ES34" s="12"/>
      <c r="ET34" s="12"/>
      <c r="EU34" s="12"/>
      <c r="EV34" s="12"/>
      <c r="EW34" s="12"/>
      <c r="EX34" s="12"/>
      <c r="EY34" s="12"/>
      <c r="EZ34" s="12"/>
      <c r="FA34" s="12"/>
      <c r="FB34" s="12"/>
      <c r="FC34" s="12"/>
      <c r="FD34" s="12"/>
      <c r="FE34" s="12"/>
      <c r="FF34" s="12"/>
      <c r="FG34" s="12"/>
      <c r="FH34" s="12"/>
      <c r="FI34" s="12"/>
      <c r="FJ34" s="12"/>
      <c r="FK34" s="12"/>
      <c r="FL34" s="12"/>
      <c r="FM34" s="12"/>
      <c r="FN34" s="12"/>
      <c r="FO34" s="12"/>
      <c r="FP34" s="12"/>
      <c r="FQ34" s="12"/>
      <c r="FR34" s="12"/>
      <c r="FS34" s="12"/>
      <c r="FT34" s="12"/>
      <c r="FU34" s="12"/>
      <c r="FV34" s="12"/>
      <c r="FW34" s="12"/>
      <c r="FX34" s="12"/>
      <c r="FY34" s="12"/>
      <c r="FZ34" s="12"/>
      <c r="GA34" s="12"/>
      <c r="GB34" s="12"/>
      <c r="GC34" s="12"/>
      <c r="GD34" s="12"/>
      <c r="GE34" s="12"/>
      <c r="GF34" s="12"/>
      <c r="GG34" s="12"/>
      <c r="GH34" s="12"/>
      <c r="GI34" s="12"/>
      <c r="GJ34" s="12"/>
      <c r="GK34" s="12"/>
      <c r="GL34" s="12"/>
      <c r="GM34" s="12"/>
      <c r="GN34" s="12"/>
      <c r="GO34" s="12"/>
      <c r="GP34" s="12"/>
      <c r="GQ34" s="12"/>
      <c r="GR34" s="12"/>
      <c r="GS34" s="12"/>
      <c r="GT34" s="12"/>
      <c r="GU34" s="12"/>
      <c r="GV34" s="12"/>
      <c r="GW34" s="12"/>
      <c r="GX34" s="12"/>
      <c r="GY34" s="12"/>
      <c r="GZ34" s="12"/>
      <c r="HA34" s="12"/>
      <c r="HB34" s="12"/>
      <c r="HC34" s="12"/>
      <c r="HD34" s="12"/>
      <c r="HE34" s="12"/>
      <c r="HF34" s="12"/>
      <c r="HG34" s="12"/>
      <c r="HH34" s="12"/>
      <c r="HI34" s="12"/>
      <c r="HJ34" s="12"/>
      <c r="HK34" s="12"/>
      <c r="HL34" s="12"/>
      <c r="HM34" s="12"/>
      <c r="HN34" s="12"/>
      <c r="HO34" s="12"/>
      <c r="HP34" s="12"/>
      <c r="HQ34" s="12"/>
      <c r="HR34" s="12"/>
      <c r="HS34" s="12"/>
      <c r="HT34" s="12"/>
      <c r="HU34" s="12"/>
      <c r="HV34" s="12"/>
      <c r="HW34" s="12"/>
      <c r="HX34" s="12"/>
      <c r="HY34" s="12"/>
      <c r="HZ34" s="12"/>
      <c r="IA34" s="12"/>
      <c r="IB34" s="12"/>
      <c r="IC34" s="12"/>
      <c r="ID34" s="12"/>
      <c r="IE34" s="12"/>
      <c r="IF34" s="12"/>
      <c r="IG34" s="12"/>
      <c r="IH34" s="12"/>
      <c r="II34" s="12"/>
      <c r="IJ34" s="12"/>
      <c r="IK34" s="12"/>
      <c r="IL34" s="12"/>
      <c r="IM34" s="12"/>
      <c r="IN34" s="12"/>
      <c r="IO34" s="12"/>
      <c r="IP34" s="12"/>
      <c r="IQ34" s="12"/>
      <c r="IR34" s="12"/>
      <c r="IS34" s="12"/>
      <c r="IT34" s="12"/>
      <c r="IU34" s="12"/>
      <c r="IV34" s="12"/>
    </row>
    <row r="35" spans="1:256" ht="20.100000000000001" customHeight="1" x14ac:dyDescent="0.15">
      <c r="A35" s="45"/>
      <c r="B35" s="2" t="s">
        <v>126</v>
      </c>
      <c r="C35" s="2" t="s">
        <v>129</v>
      </c>
      <c r="D35" s="2">
        <v>20150126</v>
      </c>
      <c r="E35" s="2" t="s">
        <v>69</v>
      </c>
      <c r="F35" s="2">
        <v>2</v>
      </c>
      <c r="G35" s="2">
        <v>5</v>
      </c>
      <c r="H35" s="2">
        <v>29</v>
      </c>
      <c r="I35" s="7">
        <f t="shared" si="0"/>
        <v>6.8965517241379309E-2</v>
      </c>
      <c r="J35" s="7">
        <f t="shared" si="1"/>
        <v>0.17241379310344829</v>
      </c>
      <c r="K35" s="2" t="s">
        <v>30</v>
      </c>
      <c r="L35" s="2" t="s">
        <v>127</v>
      </c>
      <c r="M35" s="2" t="s">
        <v>25</v>
      </c>
      <c r="N35" s="2" t="s">
        <v>26</v>
      </c>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c r="FN35" s="12"/>
      <c r="FO35" s="12"/>
      <c r="FP35" s="12"/>
      <c r="FQ35" s="12"/>
      <c r="FR35" s="12"/>
      <c r="FS35" s="12"/>
      <c r="FT35" s="12"/>
      <c r="FU35" s="12"/>
      <c r="FV35" s="12"/>
      <c r="FW35" s="12"/>
      <c r="FX35" s="12"/>
      <c r="FY35" s="12"/>
      <c r="FZ35" s="12"/>
      <c r="GA35" s="12"/>
      <c r="GB35" s="12"/>
      <c r="GC35" s="12"/>
      <c r="GD35" s="12"/>
      <c r="GE35" s="12"/>
      <c r="GF35" s="12"/>
      <c r="GG35" s="12"/>
      <c r="GH35" s="12"/>
      <c r="GI35" s="12"/>
      <c r="GJ35" s="12"/>
      <c r="GK35" s="12"/>
      <c r="GL35" s="12"/>
      <c r="GM35" s="12"/>
      <c r="GN35" s="12"/>
      <c r="GO35" s="12"/>
      <c r="GP35" s="12"/>
      <c r="GQ35" s="12"/>
      <c r="GR35" s="12"/>
      <c r="GS35" s="12"/>
      <c r="GT35" s="12"/>
      <c r="GU35" s="12"/>
      <c r="GV35" s="12"/>
      <c r="GW35" s="12"/>
      <c r="GX35" s="12"/>
      <c r="GY35" s="12"/>
      <c r="GZ35" s="12"/>
      <c r="HA35" s="12"/>
      <c r="HB35" s="12"/>
      <c r="HC35" s="12"/>
      <c r="HD35" s="12"/>
      <c r="HE35" s="12"/>
      <c r="HF35" s="12"/>
      <c r="HG35" s="12"/>
      <c r="HH35" s="12"/>
      <c r="HI35" s="12"/>
      <c r="HJ35" s="12"/>
      <c r="HK35" s="12"/>
      <c r="HL35" s="12"/>
      <c r="HM35" s="12"/>
      <c r="HN35" s="12"/>
      <c r="HO35" s="12"/>
      <c r="HP35" s="12"/>
      <c r="HQ35" s="12"/>
      <c r="HR35" s="12"/>
      <c r="HS35" s="12"/>
      <c r="HT35" s="12"/>
      <c r="HU35" s="12"/>
      <c r="HV35" s="12"/>
      <c r="HW35" s="12"/>
      <c r="HX35" s="12"/>
      <c r="HY35" s="12"/>
      <c r="HZ35" s="12"/>
      <c r="IA35" s="12"/>
      <c r="IB35" s="12"/>
      <c r="IC35" s="12"/>
      <c r="ID35" s="12"/>
      <c r="IE35" s="12"/>
      <c r="IF35" s="12"/>
      <c r="IG35" s="12"/>
      <c r="IH35" s="12"/>
      <c r="II35" s="12"/>
      <c r="IJ35" s="12"/>
      <c r="IK35" s="12"/>
      <c r="IL35" s="12"/>
      <c r="IM35" s="12"/>
      <c r="IN35" s="12"/>
      <c r="IO35" s="12"/>
      <c r="IP35" s="12"/>
      <c r="IQ35" s="12"/>
      <c r="IR35" s="12"/>
      <c r="IS35" s="12"/>
      <c r="IT35" s="12"/>
      <c r="IU35" s="12"/>
      <c r="IV35" s="12"/>
    </row>
    <row r="36" spans="1:256" ht="20.100000000000001" customHeight="1" x14ac:dyDescent="0.15">
      <c r="A36" s="45"/>
      <c r="B36" s="21" t="s">
        <v>157</v>
      </c>
      <c r="C36" s="21" t="s">
        <v>159</v>
      </c>
      <c r="D36" s="2">
        <v>20150203</v>
      </c>
      <c r="E36" s="21" t="s">
        <v>156</v>
      </c>
      <c r="F36" s="2">
        <v>15</v>
      </c>
      <c r="G36" s="2">
        <v>5</v>
      </c>
      <c r="H36" s="2">
        <v>30</v>
      </c>
      <c r="I36" s="7">
        <f t="shared" si="0"/>
        <v>0.5</v>
      </c>
      <c r="J36" s="7">
        <f t="shared" si="1"/>
        <v>0.16666666666666666</v>
      </c>
      <c r="K36" s="21" t="s">
        <v>162</v>
      </c>
      <c r="L36" s="21" t="s">
        <v>164</v>
      </c>
      <c r="M36" s="25" t="s">
        <v>25</v>
      </c>
      <c r="N36" s="25" t="s">
        <v>26</v>
      </c>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c r="GQ36" s="12"/>
      <c r="GR36" s="12"/>
      <c r="GS36" s="12"/>
      <c r="GT36" s="12"/>
      <c r="GU36" s="12"/>
      <c r="GV36" s="12"/>
      <c r="GW36" s="12"/>
      <c r="GX36" s="12"/>
      <c r="GY36" s="12"/>
      <c r="GZ36" s="12"/>
      <c r="HA36" s="12"/>
      <c r="HB36" s="12"/>
      <c r="HC36" s="12"/>
      <c r="HD36" s="12"/>
      <c r="HE36" s="12"/>
      <c r="HF36" s="12"/>
      <c r="HG36" s="12"/>
      <c r="HH36" s="12"/>
      <c r="HI36" s="12"/>
      <c r="HJ36" s="12"/>
      <c r="HK36" s="12"/>
      <c r="HL36" s="12"/>
      <c r="HM36" s="12"/>
      <c r="HN36" s="12"/>
      <c r="HO36" s="12"/>
      <c r="HP36" s="12"/>
      <c r="HQ36" s="12"/>
      <c r="HR36" s="12"/>
      <c r="HS36" s="12"/>
      <c r="HT36" s="12"/>
      <c r="HU36" s="12"/>
      <c r="HV36" s="12"/>
      <c r="HW36" s="12"/>
      <c r="HX36" s="12"/>
      <c r="HY36" s="12"/>
      <c r="HZ36" s="12"/>
      <c r="IA36" s="12"/>
      <c r="IB36" s="12"/>
      <c r="IC36" s="12"/>
      <c r="ID36" s="12"/>
      <c r="IE36" s="12"/>
      <c r="IF36" s="12"/>
      <c r="IG36" s="12"/>
      <c r="IH36" s="12"/>
      <c r="II36" s="12"/>
      <c r="IJ36" s="12"/>
      <c r="IK36" s="12"/>
      <c r="IL36" s="12"/>
      <c r="IM36" s="12"/>
      <c r="IN36" s="12"/>
      <c r="IO36" s="12"/>
      <c r="IP36" s="12"/>
      <c r="IQ36" s="12"/>
      <c r="IR36" s="12"/>
      <c r="IS36" s="12"/>
      <c r="IT36" s="12"/>
      <c r="IU36" s="12"/>
      <c r="IV36" s="12"/>
    </row>
    <row r="37" spans="1:256" ht="20.100000000000001" customHeight="1" x14ac:dyDescent="0.15">
      <c r="A37" s="45"/>
      <c r="B37" s="21" t="s">
        <v>158</v>
      </c>
      <c r="C37" s="21" t="s">
        <v>160</v>
      </c>
      <c r="D37" s="2">
        <v>20150009</v>
      </c>
      <c r="E37" s="21" t="s">
        <v>161</v>
      </c>
      <c r="F37" s="2">
        <v>10</v>
      </c>
      <c r="G37" s="2">
        <v>24</v>
      </c>
      <c r="H37" s="2">
        <v>29</v>
      </c>
      <c r="I37" s="7">
        <f t="shared" si="0"/>
        <v>0.34482758620689657</v>
      </c>
      <c r="J37" s="7">
        <f t="shared" si="1"/>
        <v>0.82758620689655171</v>
      </c>
      <c r="K37" s="21" t="s">
        <v>163</v>
      </c>
      <c r="L37" s="21" t="s">
        <v>164</v>
      </c>
      <c r="M37" s="21" t="s">
        <v>165</v>
      </c>
      <c r="N37" s="25" t="s">
        <v>26</v>
      </c>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c r="FN37" s="12"/>
      <c r="FO37" s="12"/>
      <c r="FP37" s="12"/>
      <c r="FQ37" s="12"/>
      <c r="FR37" s="12"/>
      <c r="FS37" s="12"/>
      <c r="FT37" s="12"/>
      <c r="FU37" s="12"/>
      <c r="FV37" s="12"/>
      <c r="FW37" s="12"/>
      <c r="FX37" s="12"/>
      <c r="FY37" s="12"/>
      <c r="FZ37" s="12"/>
      <c r="GA37" s="12"/>
      <c r="GB37" s="12"/>
      <c r="GC37" s="12"/>
      <c r="GD37" s="12"/>
      <c r="GE37" s="12"/>
      <c r="GF37" s="12"/>
      <c r="GG37" s="12"/>
      <c r="GH37" s="12"/>
      <c r="GI37" s="12"/>
      <c r="GJ37" s="12"/>
      <c r="GK37" s="12"/>
      <c r="GL37" s="12"/>
      <c r="GM37" s="12"/>
      <c r="GN37" s="12"/>
      <c r="GO37" s="12"/>
      <c r="GP37" s="12"/>
      <c r="GQ37" s="12"/>
      <c r="GR37" s="12"/>
      <c r="GS37" s="12"/>
      <c r="GT37" s="12"/>
      <c r="GU37" s="12"/>
      <c r="GV37" s="12"/>
      <c r="GW37" s="12"/>
      <c r="GX37" s="12"/>
      <c r="GY37" s="12"/>
      <c r="GZ37" s="12"/>
      <c r="HA37" s="12"/>
      <c r="HB37" s="12"/>
      <c r="HC37" s="12"/>
      <c r="HD37" s="12"/>
      <c r="HE37" s="12"/>
      <c r="HF37" s="12"/>
      <c r="HG37" s="12"/>
      <c r="HH37" s="12"/>
      <c r="HI37" s="12"/>
      <c r="HJ37" s="12"/>
      <c r="HK37" s="12"/>
      <c r="HL37" s="12"/>
      <c r="HM37" s="12"/>
      <c r="HN37" s="12"/>
      <c r="HO37" s="12"/>
      <c r="HP37" s="12"/>
      <c r="HQ37" s="12"/>
      <c r="HR37" s="12"/>
      <c r="HS37" s="12"/>
      <c r="HT37" s="12"/>
      <c r="HU37" s="12"/>
      <c r="HV37" s="12"/>
      <c r="HW37" s="12"/>
      <c r="HX37" s="12"/>
      <c r="HY37" s="12"/>
      <c r="HZ37" s="12"/>
      <c r="IA37" s="12"/>
      <c r="IB37" s="12"/>
      <c r="IC37" s="12"/>
      <c r="ID37" s="12"/>
      <c r="IE37" s="12"/>
      <c r="IF37" s="12"/>
      <c r="IG37" s="12"/>
      <c r="IH37" s="12"/>
      <c r="II37" s="12"/>
      <c r="IJ37" s="12"/>
      <c r="IK37" s="12"/>
      <c r="IL37" s="12"/>
      <c r="IM37" s="12"/>
      <c r="IN37" s="12"/>
      <c r="IO37" s="12"/>
      <c r="IP37" s="12"/>
      <c r="IQ37" s="12"/>
      <c r="IR37" s="12"/>
      <c r="IS37" s="12"/>
      <c r="IT37" s="12"/>
      <c r="IU37" s="12"/>
      <c r="IV37" s="12"/>
    </row>
    <row r="38" spans="1:256" ht="20.100000000000001" customHeight="1" x14ac:dyDescent="0.15">
      <c r="A38" s="45"/>
      <c r="B38" s="21" t="s">
        <v>175</v>
      </c>
      <c r="C38" s="21" t="s">
        <v>176</v>
      </c>
      <c r="D38" s="2">
        <v>20150181</v>
      </c>
      <c r="E38" s="21" t="s">
        <v>156</v>
      </c>
      <c r="F38" s="2">
        <v>19</v>
      </c>
      <c r="G38" s="2">
        <v>14</v>
      </c>
      <c r="H38" s="2">
        <v>28</v>
      </c>
      <c r="I38" s="7">
        <f t="shared" si="0"/>
        <v>0.6785714285714286</v>
      </c>
      <c r="J38" s="7">
        <f t="shared" si="1"/>
        <v>0.5</v>
      </c>
      <c r="K38" s="21" t="s">
        <v>177</v>
      </c>
      <c r="L38" s="21" t="s">
        <v>164</v>
      </c>
      <c r="M38" s="21" t="s">
        <v>178</v>
      </c>
      <c r="N38" s="25" t="s">
        <v>26</v>
      </c>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12"/>
      <c r="GQ38" s="12"/>
      <c r="GR38" s="12"/>
      <c r="GS38" s="12"/>
      <c r="GT38" s="12"/>
      <c r="GU38" s="12"/>
      <c r="GV38" s="12"/>
      <c r="GW38" s="12"/>
      <c r="GX38" s="12"/>
      <c r="GY38" s="12"/>
      <c r="GZ38" s="12"/>
      <c r="HA38" s="12"/>
      <c r="HB38" s="12"/>
      <c r="HC38" s="12"/>
      <c r="HD38" s="12"/>
      <c r="HE38" s="12"/>
      <c r="HF38" s="12"/>
      <c r="HG38" s="12"/>
      <c r="HH38" s="12"/>
      <c r="HI38" s="12"/>
      <c r="HJ38" s="12"/>
      <c r="HK38" s="12"/>
      <c r="HL38" s="12"/>
      <c r="HM38" s="12"/>
      <c r="HN38" s="12"/>
      <c r="HO38" s="12"/>
      <c r="HP38" s="12"/>
      <c r="HQ38" s="12"/>
      <c r="HR38" s="12"/>
      <c r="HS38" s="12"/>
      <c r="HT38" s="12"/>
      <c r="HU38" s="12"/>
      <c r="HV38" s="12"/>
      <c r="HW38" s="12"/>
      <c r="HX38" s="12"/>
      <c r="HY38" s="12"/>
      <c r="HZ38" s="12"/>
      <c r="IA38" s="12"/>
      <c r="IB38" s="12"/>
      <c r="IC38" s="12"/>
      <c r="ID38" s="12"/>
      <c r="IE38" s="12"/>
      <c r="IF38" s="12"/>
      <c r="IG38" s="12"/>
      <c r="IH38" s="12"/>
      <c r="II38" s="12"/>
      <c r="IJ38" s="12"/>
      <c r="IK38" s="12"/>
      <c r="IL38" s="12"/>
      <c r="IM38" s="12"/>
      <c r="IN38" s="12"/>
      <c r="IO38" s="12"/>
      <c r="IP38" s="12"/>
      <c r="IQ38" s="12"/>
      <c r="IR38" s="12"/>
      <c r="IS38" s="12"/>
      <c r="IT38" s="12"/>
      <c r="IU38" s="12"/>
      <c r="IV38" s="12"/>
    </row>
    <row r="39" spans="1:256" ht="30" customHeight="1" x14ac:dyDescent="0.15">
      <c r="A39" s="42" t="s">
        <v>31</v>
      </c>
      <c r="B39" s="43"/>
      <c r="C39" s="43"/>
      <c r="D39" s="43"/>
      <c r="E39" s="43"/>
      <c r="F39" s="43"/>
      <c r="G39" s="43"/>
      <c r="H39" s="43"/>
      <c r="I39" s="43"/>
      <c r="J39" s="43"/>
      <c r="K39" s="43"/>
      <c r="L39" s="43"/>
      <c r="M39" s="43"/>
      <c r="N39" s="43"/>
    </row>
    <row r="40" spans="1:256" ht="20.100000000000001" customHeight="1" x14ac:dyDescent="0.15">
      <c r="A40" s="8"/>
      <c r="B40" s="9"/>
      <c r="C40" s="9"/>
      <c r="D40" s="9"/>
      <c r="E40" s="9"/>
      <c r="F40" s="9"/>
      <c r="G40" s="9"/>
      <c r="H40" s="9"/>
      <c r="I40" s="9"/>
      <c r="J40" s="9"/>
      <c r="K40" s="9"/>
      <c r="L40" s="9"/>
      <c r="M40" s="9"/>
      <c r="N40" s="9"/>
    </row>
    <row r="41" spans="1:256" ht="20.100000000000001" customHeight="1" x14ac:dyDescent="0.15">
      <c r="A41" s="10"/>
      <c r="B41" s="11"/>
      <c r="C41" s="11"/>
      <c r="D41" s="11"/>
      <c r="E41" s="11"/>
      <c r="F41" s="11"/>
      <c r="G41" s="11"/>
      <c r="H41" s="11"/>
      <c r="I41" s="11"/>
      <c r="J41" s="11"/>
      <c r="K41" s="11"/>
      <c r="L41" s="11"/>
      <c r="M41" s="11"/>
      <c r="N41" s="11"/>
    </row>
    <row r="42" spans="1:256" ht="20.100000000000001" customHeight="1" x14ac:dyDescent="0.15">
      <c r="A42" s="10"/>
      <c r="B42" s="11"/>
      <c r="C42" s="11"/>
      <c r="D42" s="11"/>
      <c r="E42" s="11"/>
      <c r="F42" s="11"/>
      <c r="G42" s="11"/>
      <c r="H42" s="11"/>
      <c r="I42" s="11"/>
      <c r="J42" s="11"/>
      <c r="K42" s="11"/>
      <c r="L42" s="11"/>
      <c r="M42" s="11"/>
      <c r="N42" s="11"/>
    </row>
    <row r="43" spans="1:256" ht="20.100000000000001" customHeight="1" x14ac:dyDescent="0.15">
      <c r="A43" s="10"/>
      <c r="B43" s="11"/>
      <c r="C43" s="11"/>
      <c r="D43" s="11"/>
      <c r="E43" s="11"/>
      <c r="F43" s="11"/>
      <c r="G43" s="11"/>
      <c r="H43" s="11"/>
      <c r="I43" s="11"/>
      <c r="J43" s="11"/>
      <c r="K43" s="11"/>
      <c r="L43" s="11"/>
      <c r="M43" s="11"/>
      <c r="N43" s="11"/>
    </row>
    <row r="44" spans="1:256" ht="20.100000000000001" customHeight="1" x14ac:dyDescent="0.15">
      <c r="A44" s="10"/>
      <c r="B44" s="11"/>
      <c r="C44" s="11"/>
      <c r="D44" s="11"/>
      <c r="E44" s="11"/>
      <c r="F44" s="11"/>
      <c r="G44" s="11"/>
      <c r="H44" s="11"/>
      <c r="I44" s="11"/>
      <c r="J44" s="11"/>
      <c r="K44" s="11"/>
      <c r="L44" s="11"/>
      <c r="M44" s="11"/>
      <c r="N44" s="11"/>
    </row>
    <row r="45" spans="1:256" ht="20.100000000000001" customHeight="1" x14ac:dyDescent="0.15">
      <c r="A45" s="10"/>
      <c r="B45" s="11"/>
      <c r="C45" s="11"/>
      <c r="D45" s="11"/>
      <c r="E45" s="11"/>
      <c r="F45" s="11"/>
      <c r="G45" s="11"/>
      <c r="H45" s="11"/>
      <c r="I45" s="11"/>
      <c r="J45" s="11"/>
      <c r="K45" s="11"/>
      <c r="L45" s="11"/>
      <c r="M45" s="11"/>
      <c r="N45" s="11"/>
    </row>
    <row r="46" spans="1:256" ht="20.100000000000001" customHeight="1" x14ac:dyDescent="0.15">
      <c r="A46" s="10"/>
      <c r="B46" s="11"/>
      <c r="C46" s="11"/>
      <c r="D46" s="11"/>
      <c r="E46" s="11"/>
      <c r="F46" s="11"/>
      <c r="G46" s="11"/>
      <c r="H46" s="11"/>
      <c r="I46" s="11"/>
      <c r="J46" s="11"/>
      <c r="K46" s="11"/>
      <c r="L46" s="11"/>
      <c r="M46" s="11"/>
      <c r="N46" s="11"/>
    </row>
    <row r="47" spans="1:256" ht="20.100000000000001" customHeight="1" x14ac:dyDescent="0.15">
      <c r="A47" s="10"/>
      <c r="B47" s="11"/>
      <c r="C47" s="11"/>
      <c r="D47" s="11"/>
      <c r="E47" s="11"/>
      <c r="F47" s="11"/>
      <c r="G47" s="11"/>
      <c r="H47" s="11"/>
      <c r="I47" s="11"/>
      <c r="J47" s="11"/>
      <c r="K47" s="11"/>
      <c r="L47" s="11"/>
      <c r="M47" s="11"/>
      <c r="N47" s="11"/>
    </row>
    <row r="48" spans="1:256" ht="20.100000000000001" customHeight="1" x14ac:dyDescent="0.15">
      <c r="A48" s="10"/>
      <c r="B48" s="11"/>
      <c r="C48" s="11"/>
      <c r="D48" s="11"/>
      <c r="E48" s="11"/>
      <c r="F48" s="11"/>
      <c r="G48" s="11"/>
      <c r="H48" s="11"/>
      <c r="I48" s="11"/>
      <c r="J48" s="11"/>
      <c r="K48" s="11"/>
      <c r="L48" s="11"/>
      <c r="M48" s="11"/>
      <c r="N48" s="11"/>
    </row>
    <row r="49" spans="1:14" ht="20.100000000000001" customHeight="1" x14ac:dyDescent="0.15">
      <c r="A49" s="10"/>
      <c r="B49" s="11"/>
      <c r="C49" s="11"/>
      <c r="D49" s="11"/>
      <c r="E49" s="11"/>
      <c r="F49" s="11"/>
      <c r="G49" s="11"/>
      <c r="H49" s="11"/>
      <c r="I49" s="11"/>
      <c r="J49" s="11"/>
      <c r="K49" s="11"/>
      <c r="L49" s="11"/>
      <c r="M49" s="11"/>
      <c r="N49" s="11"/>
    </row>
    <row r="50" spans="1:14" ht="20.100000000000001" customHeight="1" x14ac:dyDescent="0.15">
      <c r="A50" s="10"/>
      <c r="B50" s="11"/>
      <c r="C50" s="11"/>
      <c r="D50" s="11"/>
      <c r="E50" s="11"/>
      <c r="F50" s="11"/>
      <c r="G50" s="11"/>
      <c r="H50" s="11"/>
      <c r="I50" s="11"/>
      <c r="J50" s="11"/>
      <c r="K50" s="11"/>
      <c r="L50" s="11"/>
      <c r="M50" s="11"/>
      <c r="N50" s="11"/>
    </row>
    <row r="51" spans="1:14" ht="20.100000000000001" customHeight="1" x14ac:dyDescent="0.15">
      <c r="A51" s="10"/>
      <c r="B51" s="11"/>
      <c r="C51" s="11"/>
      <c r="D51" s="11"/>
      <c r="E51" s="11"/>
      <c r="F51" s="11"/>
      <c r="G51" s="11"/>
      <c r="H51" s="11"/>
      <c r="I51" s="11"/>
      <c r="J51" s="11"/>
      <c r="K51" s="11"/>
      <c r="L51" s="11"/>
      <c r="M51" s="11"/>
      <c r="N51" s="11"/>
    </row>
    <row r="52" spans="1:14" ht="20.100000000000001" customHeight="1" x14ac:dyDescent="0.15">
      <c r="A52" s="10"/>
      <c r="B52" s="11"/>
      <c r="C52" s="11"/>
      <c r="D52" s="11"/>
      <c r="E52" s="11"/>
      <c r="F52" s="11"/>
      <c r="G52" s="11"/>
      <c r="H52" s="11"/>
      <c r="I52" s="11"/>
      <c r="J52" s="11"/>
      <c r="K52" s="11"/>
      <c r="L52" s="11"/>
      <c r="M52" s="11"/>
      <c r="N52" s="11"/>
    </row>
    <row r="53" spans="1:14" ht="20.100000000000001" customHeight="1" x14ac:dyDescent="0.15">
      <c r="A53" s="10"/>
      <c r="B53" s="11"/>
      <c r="C53" s="11"/>
      <c r="D53" s="11"/>
      <c r="E53" s="11"/>
      <c r="F53" s="11"/>
      <c r="G53" s="11"/>
      <c r="H53" s="11"/>
      <c r="I53" s="11"/>
      <c r="J53" s="11"/>
      <c r="K53" s="11"/>
      <c r="L53" s="11"/>
      <c r="M53" s="11"/>
      <c r="N53" s="11"/>
    </row>
    <row r="54" spans="1:14" ht="20.100000000000001" customHeight="1" x14ac:dyDescent="0.15">
      <c r="A54" s="10"/>
      <c r="B54" s="11"/>
      <c r="C54" s="11"/>
      <c r="D54" s="11"/>
      <c r="E54" s="11"/>
      <c r="F54" s="11"/>
      <c r="G54" s="11"/>
      <c r="H54" s="11"/>
      <c r="I54" s="11"/>
      <c r="J54" s="11"/>
      <c r="K54" s="11"/>
      <c r="L54" s="11"/>
      <c r="M54" s="11"/>
      <c r="N54" s="11"/>
    </row>
    <row r="55" spans="1:14" ht="20.100000000000001" customHeight="1" x14ac:dyDescent="0.15">
      <c r="A55" s="10"/>
      <c r="B55" s="11"/>
      <c r="C55" s="11"/>
      <c r="D55" s="11"/>
      <c r="E55" s="11"/>
      <c r="F55" s="11"/>
      <c r="G55" s="11"/>
      <c r="H55" s="11"/>
      <c r="I55" s="11"/>
      <c r="J55" s="11"/>
      <c r="K55" s="11"/>
      <c r="L55" s="11"/>
      <c r="M55" s="11"/>
      <c r="N55" s="11"/>
    </row>
    <row r="56" spans="1:14" ht="20.100000000000001" customHeight="1" x14ac:dyDescent="0.15">
      <c r="A56" s="10"/>
      <c r="B56" s="11"/>
      <c r="C56" s="11"/>
      <c r="D56" s="11"/>
      <c r="E56" s="11"/>
      <c r="F56" s="11"/>
      <c r="G56" s="11"/>
      <c r="H56" s="11"/>
      <c r="I56" s="11"/>
      <c r="J56" s="11"/>
      <c r="K56" s="11"/>
      <c r="L56" s="11"/>
      <c r="M56" s="11"/>
      <c r="N56" s="11"/>
    </row>
    <row r="57" spans="1:14" ht="20.100000000000001" customHeight="1" x14ac:dyDescent="0.15">
      <c r="A57" s="10"/>
      <c r="B57" s="11"/>
      <c r="C57" s="11"/>
      <c r="D57" s="11"/>
      <c r="E57" s="11"/>
      <c r="F57" s="11"/>
      <c r="G57" s="11"/>
      <c r="H57" s="11"/>
      <c r="I57" s="11"/>
      <c r="J57" s="11"/>
      <c r="K57" s="11"/>
      <c r="L57" s="11"/>
      <c r="M57" s="11"/>
      <c r="N57" s="11"/>
    </row>
    <row r="58" spans="1:14" ht="20.100000000000001" customHeight="1" x14ac:dyDescent="0.15">
      <c r="A58" s="10"/>
      <c r="B58" s="11"/>
      <c r="C58" s="11"/>
      <c r="D58" s="11"/>
      <c r="E58" s="11"/>
      <c r="F58" s="11"/>
      <c r="G58" s="11"/>
      <c r="H58" s="11"/>
      <c r="I58" s="11"/>
      <c r="J58" s="11"/>
      <c r="K58" s="11"/>
      <c r="L58" s="11"/>
      <c r="M58" s="11"/>
      <c r="N58" s="11"/>
    </row>
    <row r="59" spans="1:14" ht="20.100000000000001" customHeight="1" x14ac:dyDescent="0.15">
      <c r="A59" s="10"/>
      <c r="B59" s="11"/>
      <c r="C59" s="11"/>
      <c r="D59" s="11"/>
      <c r="E59" s="11"/>
      <c r="F59" s="11"/>
      <c r="G59" s="11"/>
      <c r="H59" s="11"/>
      <c r="I59" s="11"/>
      <c r="J59" s="11"/>
      <c r="K59" s="11"/>
      <c r="L59" s="11"/>
      <c r="M59" s="11"/>
      <c r="N59" s="11"/>
    </row>
    <row r="60" spans="1:14" ht="20.100000000000001" customHeight="1" x14ac:dyDescent="0.15">
      <c r="A60" s="10"/>
      <c r="B60" s="11"/>
      <c r="C60" s="11"/>
      <c r="D60" s="11"/>
      <c r="E60" s="11"/>
      <c r="F60" s="11"/>
      <c r="G60" s="11"/>
      <c r="H60" s="11"/>
      <c r="I60" s="11"/>
      <c r="J60" s="11"/>
      <c r="K60" s="11"/>
      <c r="L60" s="11"/>
      <c r="M60" s="11"/>
      <c r="N60" s="11"/>
    </row>
    <row r="61" spans="1:14" ht="20.100000000000001" customHeight="1" x14ac:dyDescent="0.15">
      <c r="A61" s="10"/>
      <c r="B61" s="11"/>
      <c r="C61" s="11"/>
      <c r="D61" s="11"/>
      <c r="E61" s="11"/>
      <c r="F61" s="11"/>
      <c r="G61" s="11"/>
      <c r="H61" s="11"/>
      <c r="I61" s="11"/>
      <c r="J61" s="11"/>
      <c r="K61" s="11"/>
      <c r="L61" s="11"/>
      <c r="M61" s="11"/>
      <c r="N61" s="11"/>
    </row>
    <row r="62" spans="1:14" ht="20.100000000000001" customHeight="1" x14ac:dyDescent="0.15">
      <c r="A62" s="10"/>
      <c r="B62" s="11"/>
      <c r="C62" s="11"/>
      <c r="D62" s="11"/>
      <c r="E62" s="11"/>
      <c r="F62" s="11"/>
      <c r="G62" s="11"/>
      <c r="H62" s="11"/>
      <c r="I62" s="11"/>
      <c r="J62" s="11"/>
      <c r="K62" s="11"/>
      <c r="L62" s="11"/>
      <c r="M62" s="11"/>
      <c r="N62" s="11"/>
    </row>
    <row r="63" spans="1:14" ht="20.100000000000001" customHeight="1" x14ac:dyDescent="0.15">
      <c r="A63" s="10"/>
      <c r="B63" s="11"/>
      <c r="C63" s="11"/>
      <c r="D63" s="11"/>
      <c r="E63" s="11"/>
      <c r="F63" s="11"/>
      <c r="G63" s="11"/>
      <c r="H63" s="11"/>
      <c r="I63" s="11"/>
      <c r="J63" s="11"/>
      <c r="K63" s="11"/>
      <c r="L63" s="11"/>
      <c r="M63" s="11"/>
      <c r="N63" s="11"/>
    </row>
    <row r="64" spans="1:14" ht="20.100000000000001" customHeight="1" x14ac:dyDescent="0.15">
      <c r="A64" s="10"/>
      <c r="B64" s="11"/>
      <c r="C64" s="11"/>
      <c r="D64" s="11"/>
      <c r="E64" s="11"/>
      <c r="F64" s="11"/>
      <c r="G64" s="11"/>
      <c r="H64" s="11"/>
      <c r="I64" s="11"/>
      <c r="J64" s="11"/>
      <c r="K64" s="11"/>
      <c r="L64" s="11"/>
      <c r="M64" s="11"/>
      <c r="N64" s="11"/>
    </row>
    <row r="65" spans="1:14" ht="34.5" customHeight="1" x14ac:dyDescent="0.15">
      <c r="A65" s="10"/>
      <c r="B65" s="11"/>
      <c r="C65" s="11"/>
      <c r="D65" s="11"/>
      <c r="E65" s="11"/>
      <c r="F65" s="11"/>
      <c r="G65" s="11"/>
      <c r="H65" s="11"/>
      <c r="I65" s="11"/>
      <c r="J65" s="11"/>
      <c r="K65" s="11"/>
      <c r="L65" s="11"/>
      <c r="M65" s="11"/>
      <c r="N65" s="11"/>
    </row>
    <row r="66" spans="1:14" ht="20.100000000000001" customHeight="1" x14ac:dyDescent="0.15">
      <c r="A66" s="10"/>
      <c r="B66" s="11"/>
      <c r="C66" s="11"/>
      <c r="D66" s="11"/>
      <c r="E66" s="11"/>
      <c r="F66" s="11"/>
      <c r="G66" s="11"/>
      <c r="H66" s="11"/>
      <c r="I66" s="11"/>
      <c r="J66" s="11"/>
      <c r="K66" s="11"/>
      <c r="L66" s="11"/>
      <c r="M66" s="11"/>
      <c r="N66" s="11"/>
    </row>
    <row r="67" spans="1:14" ht="20.100000000000001" customHeight="1" x14ac:dyDescent="0.15">
      <c r="A67" s="10"/>
      <c r="B67" s="11"/>
      <c r="C67" s="11"/>
      <c r="D67" s="11"/>
      <c r="E67" s="11"/>
      <c r="F67" s="11"/>
      <c r="G67" s="11"/>
      <c r="H67" s="11"/>
      <c r="I67" s="11"/>
      <c r="J67" s="11"/>
      <c r="K67" s="11"/>
      <c r="L67" s="11"/>
      <c r="M67" s="11"/>
      <c r="N67" s="11"/>
    </row>
    <row r="68" spans="1:14" ht="20.100000000000001" customHeight="1" x14ac:dyDescent="0.15">
      <c r="A68" s="10"/>
      <c r="B68" s="11"/>
      <c r="C68" s="11"/>
      <c r="D68" s="11"/>
      <c r="E68" s="11"/>
      <c r="F68" s="11"/>
      <c r="G68" s="11"/>
      <c r="H68" s="11"/>
      <c r="I68" s="11"/>
      <c r="J68" s="11"/>
      <c r="K68" s="11"/>
      <c r="L68" s="11"/>
      <c r="M68" s="11"/>
      <c r="N68" s="11"/>
    </row>
    <row r="69" spans="1:14" ht="20.100000000000001" customHeight="1" x14ac:dyDescent="0.15">
      <c r="A69" s="10"/>
      <c r="B69" s="11"/>
      <c r="C69" s="11"/>
      <c r="D69" s="11"/>
      <c r="E69" s="11"/>
      <c r="F69" s="11"/>
      <c r="G69" s="11"/>
      <c r="H69" s="11"/>
      <c r="I69" s="11"/>
      <c r="J69" s="11"/>
      <c r="K69" s="11"/>
      <c r="L69" s="11"/>
      <c r="M69" s="11"/>
      <c r="N69" s="11"/>
    </row>
    <row r="70" spans="1:14" ht="20.100000000000001" customHeight="1" x14ac:dyDescent="0.15">
      <c r="A70" s="10"/>
      <c r="B70" s="11"/>
      <c r="C70" s="11"/>
      <c r="D70" s="11"/>
      <c r="E70" s="11"/>
      <c r="F70" s="11"/>
      <c r="G70" s="11"/>
      <c r="H70" s="11"/>
      <c r="I70" s="11"/>
      <c r="J70" s="11"/>
      <c r="K70" s="11"/>
      <c r="L70" s="11"/>
      <c r="M70" s="11"/>
      <c r="N70" s="11"/>
    </row>
    <row r="71" spans="1:14" ht="20.100000000000001" customHeight="1" x14ac:dyDescent="0.15">
      <c r="A71" s="10"/>
      <c r="B71" s="11"/>
      <c r="C71" s="11"/>
      <c r="D71" s="11"/>
      <c r="E71" s="11"/>
      <c r="F71" s="11"/>
      <c r="G71" s="11"/>
      <c r="H71" s="11"/>
      <c r="I71" s="11"/>
      <c r="J71" s="11"/>
      <c r="K71" s="11"/>
      <c r="L71" s="11"/>
      <c r="M71" s="11"/>
      <c r="N71" s="11"/>
    </row>
    <row r="72" spans="1:14" ht="20.100000000000001" customHeight="1" x14ac:dyDescent="0.15">
      <c r="A72" s="10"/>
      <c r="B72" s="11"/>
      <c r="C72" s="11"/>
      <c r="D72" s="11"/>
      <c r="E72" s="11"/>
      <c r="F72" s="11"/>
      <c r="G72" s="11"/>
      <c r="H72" s="11"/>
      <c r="I72" s="11"/>
      <c r="J72" s="11"/>
      <c r="K72" s="11"/>
      <c r="L72" s="11"/>
      <c r="M72" s="11"/>
      <c r="N72" s="11"/>
    </row>
    <row r="73" spans="1:14" ht="20.100000000000001" customHeight="1" x14ac:dyDescent="0.15">
      <c r="A73" s="10"/>
      <c r="B73" s="11"/>
      <c r="C73" s="11"/>
      <c r="D73" s="11"/>
      <c r="E73" s="11"/>
      <c r="F73" s="11"/>
      <c r="G73" s="11"/>
      <c r="H73" s="11"/>
      <c r="I73" s="11"/>
      <c r="J73" s="11"/>
      <c r="K73" s="11"/>
      <c r="L73" s="11"/>
      <c r="M73" s="11"/>
      <c r="N73" s="11"/>
    </row>
    <row r="74" spans="1:14" ht="20.100000000000001" customHeight="1" x14ac:dyDescent="0.15">
      <c r="A74" s="10"/>
      <c r="B74" s="11"/>
      <c r="C74" s="11"/>
      <c r="D74" s="11"/>
      <c r="E74" s="11"/>
      <c r="F74" s="11"/>
      <c r="G74" s="11"/>
      <c r="H74" s="11"/>
      <c r="I74" s="11"/>
      <c r="J74" s="11"/>
      <c r="K74" s="11"/>
      <c r="L74" s="11"/>
      <c r="M74" s="11"/>
      <c r="N74" s="11"/>
    </row>
    <row r="75" spans="1:14" ht="20.100000000000001" customHeight="1" x14ac:dyDescent="0.15">
      <c r="A75" s="10"/>
      <c r="B75" s="11"/>
      <c r="C75" s="11"/>
      <c r="D75" s="11"/>
      <c r="E75" s="11"/>
      <c r="F75" s="11"/>
      <c r="G75" s="11"/>
      <c r="H75" s="11"/>
      <c r="I75" s="11"/>
      <c r="J75" s="11"/>
      <c r="K75" s="11"/>
      <c r="L75" s="11"/>
      <c r="M75" s="11"/>
      <c r="N75" s="11"/>
    </row>
    <row r="76" spans="1:14" ht="20.100000000000001" customHeight="1" x14ac:dyDescent="0.15">
      <c r="A76" s="10"/>
      <c r="B76" s="11"/>
      <c r="C76" s="11"/>
      <c r="D76" s="11"/>
      <c r="E76" s="11"/>
      <c r="F76" s="11"/>
      <c r="G76" s="11"/>
      <c r="H76" s="11"/>
      <c r="I76" s="11"/>
      <c r="J76" s="11"/>
      <c r="K76" s="11"/>
      <c r="L76" s="11"/>
      <c r="M76" s="11"/>
      <c r="N76" s="11"/>
    </row>
    <row r="77" spans="1:14" ht="20.100000000000001" customHeight="1" x14ac:dyDescent="0.15">
      <c r="A77" s="10"/>
      <c r="B77" s="40"/>
      <c r="C77" s="40"/>
      <c r="D77" s="40"/>
      <c r="E77" s="40"/>
      <c r="F77" s="40"/>
      <c r="G77" s="40"/>
      <c r="H77" s="40"/>
      <c r="I77" s="41"/>
      <c r="J77" s="41"/>
      <c r="K77" s="40"/>
      <c r="L77" s="40"/>
      <c r="M77" s="40"/>
      <c r="N77" s="40"/>
    </row>
    <row r="78" spans="1:14" ht="20.100000000000001" customHeight="1" x14ac:dyDescent="0.15">
      <c r="A78" s="10"/>
      <c r="B78" s="40"/>
      <c r="C78" s="40"/>
      <c r="D78" s="40"/>
      <c r="E78" s="40"/>
      <c r="F78" s="40"/>
      <c r="G78" s="40"/>
      <c r="H78" s="40"/>
      <c r="I78" s="41"/>
      <c r="J78" s="41"/>
      <c r="K78" s="40"/>
      <c r="L78" s="40"/>
      <c r="M78" s="40"/>
      <c r="N78" s="40"/>
    </row>
    <row r="79" spans="1:14" ht="20.100000000000001" customHeight="1" x14ac:dyDescent="0.15">
      <c r="A79" s="10"/>
      <c r="B79" s="40"/>
      <c r="C79" s="40"/>
      <c r="D79" s="40"/>
      <c r="E79" s="40"/>
      <c r="F79" s="40"/>
      <c r="G79" s="40"/>
      <c r="H79" s="40"/>
      <c r="I79" s="41"/>
      <c r="J79" s="41"/>
      <c r="K79" s="40"/>
      <c r="L79" s="40"/>
      <c r="M79" s="40"/>
      <c r="N79" s="40"/>
    </row>
    <row r="80" spans="1:14" ht="20.100000000000001" customHeight="1" x14ac:dyDescent="0.15">
      <c r="A80" s="10"/>
      <c r="B80" s="40"/>
      <c r="C80" s="40"/>
      <c r="D80" s="40"/>
      <c r="E80" s="40"/>
      <c r="F80" s="40"/>
      <c r="G80" s="40"/>
      <c r="H80" s="40"/>
      <c r="I80" s="41"/>
      <c r="J80" s="41"/>
      <c r="K80" s="40"/>
      <c r="L80" s="40"/>
      <c r="M80" s="40"/>
      <c r="N80" s="40"/>
    </row>
    <row r="81" spans="1:14" ht="20.100000000000001" customHeight="1" x14ac:dyDescent="0.15">
      <c r="A81" s="10"/>
      <c r="B81" s="40"/>
      <c r="C81" s="40"/>
      <c r="D81" s="40"/>
      <c r="E81" s="40"/>
      <c r="F81" s="40"/>
      <c r="G81" s="40"/>
      <c r="H81" s="40"/>
      <c r="I81" s="41"/>
      <c r="J81" s="41"/>
      <c r="K81" s="40"/>
      <c r="L81" s="40"/>
      <c r="M81" s="40"/>
      <c r="N81" s="40"/>
    </row>
    <row r="82" spans="1:14" ht="20.100000000000001" customHeight="1" x14ac:dyDescent="0.15">
      <c r="A82" s="10"/>
      <c r="B82" s="40"/>
      <c r="C82" s="40"/>
      <c r="D82" s="40"/>
      <c r="E82" s="40"/>
      <c r="F82" s="40"/>
      <c r="G82" s="40"/>
      <c r="H82" s="40"/>
      <c r="I82" s="41"/>
      <c r="J82" s="41"/>
      <c r="K82" s="40"/>
      <c r="L82" s="40"/>
      <c r="M82" s="40"/>
      <c r="N82" s="40"/>
    </row>
    <row r="83" spans="1:14" ht="20.100000000000001" customHeight="1" x14ac:dyDescent="0.15">
      <c r="A83" s="10"/>
      <c r="B83" s="40"/>
      <c r="C83" s="40"/>
      <c r="D83" s="40"/>
      <c r="E83" s="40"/>
      <c r="F83" s="40"/>
      <c r="G83" s="40"/>
      <c r="H83" s="40"/>
      <c r="I83" s="41"/>
      <c r="J83" s="41"/>
      <c r="K83" s="40"/>
      <c r="L83" s="40"/>
      <c r="M83" s="40"/>
      <c r="N83" s="40"/>
    </row>
    <row r="84" spans="1:14" ht="20.100000000000001" customHeight="1" x14ac:dyDescent="0.15">
      <c r="A84" s="10"/>
      <c r="B84" s="40"/>
      <c r="C84" s="40"/>
      <c r="D84" s="40"/>
      <c r="E84" s="40"/>
      <c r="F84" s="40"/>
      <c r="G84" s="40"/>
      <c r="H84" s="40"/>
      <c r="I84" s="41"/>
      <c r="J84" s="41"/>
      <c r="K84" s="40"/>
      <c r="L84" s="40"/>
      <c r="M84" s="40"/>
      <c r="N84" s="40"/>
    </row>
    <row r="85" spans="1:14" ht="20.100000000000001" customHeight="1" x14ac:dyDescent="0.15">
      <c r="A85" s="10"/>
      <c r="B85" s="40"/>
      <c r="C85" s="40"/>
      <c r="D85" s="40"/>
      <c r="E85" s="40"/>
      <c r="F85" s="40"/>
      <c r="G85" s="40"/>
      <c r="H85" s="40"/>
      <c r="I85" s="41"/>
      <c r="J85" s="41"/>
      <c r="K85" s="40"/>
      <c r="L85" s="40"/>
      <c r="M85" s="40"/>
      <c r="N85" s="40"/>
    </row>
    <row r="86" spans="1:14" ht="20.100000000000001" customHeight="1" x14ac:dyDescent="0.15">
      <c r="A86" s="10"/>
      <c r="B86" s="40"/>
      <c r="C86" s="40"/>
      <c r="D86" s="40"/>
      <c r="E86" s="40"/>
      <c r="F86" s="40"/>
      <c r="G86" s="40"/>
      <c r="H86" s="40"/>
      <c r="I86" s="41"/>
      <c r="J86" s="41"/>
      <c r="K86" s="40"/>
      <c r="L86" s="40"/>
      <c r="M86" s="40"/>
      <c r="N86" s="40"/>
    </row>
    <row r="87" spans="1:14" ht="20.100000000000001" customHeight="1" x14ac:dyDescent="0.15">
      <c r="A87" s="10"/>
      <c r="B87" s="40"/>
      <c r="C87" s="40"/>
      <c r="D87" s="40"/>
      <c r="E87" s="40"/>
      <c r="F87" s="40"/>
      <c r="G87" s="40"/>
      <c r="H87" s="40"/>
      <c r="I87" s="41"/>
      <c r="J87" s="41"/>
      <c r="K87" s="40"/>
      <c r="L87" s="40"/>
      <c r="M87" s="40"/>
      <c r="N87" s="40"/>
    </row>
    <row r="88" spans="1:14" ht="20.100000000000001" customHeight="1" x14ac:dyDescent="0.15">
      <c r="A88" s="10"/>
      <c r="B88" s="40"/>
      <c r="C88" s="40"/>
      <c r="D88" s="40"/>
      <c r="E88" s="40"/>
      <c r="F88" s="40"/>
      <c r="G88" s="40"/>
      <c r="H88" s="40"/>
      <c r="I88" s="41"/>
      <c r="J88" s="41"/>
      <c r="K88" s="40"/>
      <c r="L88" s="40"/>
      <c r="M88" s="40"/>
      <c r="N88" s="40"/>
    </row>
    <row r="89" spans="1:14" ht="20.100000000000001" customHeight="1" x14ac:dyDescent="0.15">
      <c r="A89" s="10"/>
      <c r="B89" s="40"/>
      <c r="C89" s="40"/>
      <c r="D89" s="40"/>
      <c r="E89" s="40"/>
      <c r="F89" s="40"/>
      <c r="G89" s="40"/>
      <c r="H89" s="40"/>
      <c r="I89" s="41"/>
      <c r="J89" s="41"/>
      <c r="K89" s="40"/>
      <c r="L89" s="40"/>
      <c r="M89" s="40"/>
      <c r="N89" s="40"/>
    </row>
  </sheetData>
  <mergeCells count="17">
    <mergeCell ref="B89:N89"/>
    <mergeCell ref="B78:N78"/>
    <mergeCell ref="B86:N86"/>
    <mergeCell ref="B88:N88"/>
    <mergeCell ref="B77:N77"/>
    <mergeCell ref="B79:N79"/>
    <mergeCell ref="B82:N82"/>
    <mergeCell ref="B87:N87"/>
    <mergeCell ref="A1:N1"/>
    <mergeCell ref="B81:N81"/>
    <mergeCell ref="A39:N39"/>
    <mergeCell ref="A10:A38"/>
    <mergeCell ref="B85:N85"/>
    <mergeCell ref="B83:N83"/>
    <mergeCell ref="B84:N84"/>
    <mergeCell ref="A3:A9"/>
    <mergeCell ref="B80:N80"/>
  </mergeCells>
  <phoneticPr fontId="9" type="noConversion"/>
  <pageMargins left="0.39305600000000002" right="0.39305600000000002" top="0.39305600000000002" bottom="0.39305600000000002" header="0" footer="0"/>
  <pageSetup scale="75" orientation="landscape" r:id="rId1"/>
  <headerFooter>
    <oddFooter>&amp;C&amp;"Helvetica,Regular"&amp;12&amp;K000000&amp;P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0"/>
  <sheetViews>
    <sheetView showGridLines="0" topLeftCell="A25" workbookViewId="0">
      <selection activeCell="I14" sqref="I14"/>
    </sheetView>
  </sheetViews>
  <sheetFormatPr defaultColWidth="9" defaultRowHeight="14.25" customHeight="1" x14ac:dyDescent="0.15"/>
  <cols>
    <col min="1" max="1" width="13.875" style="12" customWidth="1"/>
    <col min="2" max="2" width="19.375" style="12" customWidth="1"/>
    <col min="3" max="3" width="7.875" style="12" customWidth="1"/>
    <col min="4" max="4" width="9.125" style="12" customWidth="1"/>
    <col min="5" max="5" width="5.625" style="12" customWidth="1"/>
    <col min="6" max="6" width="8.375" style="12" customWidth="1"/>
    <col min="7" max="7" width="24.625" style="12" customWidth="1"/>
    <col min="8" max="256" width="9" style="12" customWidth="1"/>
  </cols>
  <sheetData>
    <row r="1" spans="1:7" ht="42" customHeight="1" x14ac:dyDescent="0.15">
      <c r="A1" s="50" t="s">
        <v>180</v>
      </c>
      <c r="B1" s="51"/>
      <c r="C1" s="51"/>
      <c r="D1" s="52"/>
      <c r="E1" s="51"/>
      <c r="F1" s="52"/>
      <c r="G1" s="13"/>
    </row>
    <row r="2" spans="1:7" ht="14.25" customHeight="1" x14ac:dyDescent="0.15">
      <c r="A2" s="44" t="s">
        <v>0</v>
      </c>
      <c r="B2" s="49"/>
      <c r="C2" s="15" t="s">
        <v>22</v>
      </c>
      <c r="D2" s="15" t="s">
        <v>32</v>
      </c>
      <c r="E2" s="15" t="s">
        <v>27</v>
      </c>
      <c r="F2" s="15" t="s">
        <v>32</v>
      </c>
      <c r="G2" s="13"/>
    </row>
    <row r="3" spans="1:7" ht="14.25" customHeight="1" x14ac:dyDescent="0.15">
      <c r="A3" s="44" t="s">
        <v>33</v>
      </c>
      <c r="B3" s="49"/>
      <c r="C3" s="14">
        <v>8</v>
      </c>
      <c r="D3" s="14"/>
      <c r="E3" s="14">
        <v>29</v>
      </c>
      <c r="F3" s="14"/>
      <c r="G3" s="13"/>
    </row>
    <row r="4" spans="1:7" ht="14.25" customHeight="1" x14ac:dyDescent="0.15">
      <c r="A4" s="44" t="s">
        <v>34</v>
      </c>
      <c r="B4" s="15" t="s">
        <v>35</v>
      </c>
      <c r="C4" s="14">
        <v>0</v>
      </c>
      <c r="D4" s="14">
        <f>C4/C3*4</f>
        <v>0</v>
      </c>
      <c r="E4" s="14">
        <v>2</v>
      </c>
      <c r="F4" s="14">
        <f>E4/E3*3</f>
        <v>0.20689655172413793</v>
      </c>
      <c r="G4" s="13"/>
    </row>
    <row r="5" spans="1:7" ht="14.25" customHeight="1" x14ac:dyDescent="0.15">
      <c r="A5" s="45"/>
      <c r="B5" s="15" t="s">
        <v>36</v>
      </c>
      <c r="C5" s="14">
        <v>1</v>
      </c>
      <c r="D5" s="14">
        <f>C5/C3*6</f>
        <v>0.75</v>
      </c>
      <c r="E5" s="14">
        <v>3</v>
      </c>
      <c r="F5" s="14">
        <f>E5/E3*4</f>
        <v>0.41379310344827586</v>
      </c>
      <c r="G5" s="13"/>
    </row>
    <row r="6" spans="1:7" ht="14.25" customHeight="1" x14ac:dyDescent="0.15">
      <c r="A6" s="45"/>
      <c r="B6" s="15" t="s">
        <v>37</v>
      </c>
      <c r="C6" s="14">
        <v>2</v>
      </c>
      <c r="D6" s="14">
        <f>C6/C3*10</f>
        <v>2.5</v>
      </c>
      <c r="E6" s="14">
        <v>5</v>
      </c>
      <c r="F6" s="14">
        <f>E6/E3*7</f>
        <v>1.2068965517241379</v>
      </c>
      <c r="G6" s="13"/>
    </row>
    <row r="7" spans="1:7" ht="14.25" customHeight="1" x14ac:dyDescent="0.15">
      <c r="A7" s="45"/>
      <c r="B7" s="15" t="s">
        <v>38</v>
      </c>
      <c r="C7" s="3"/>
      <c r="D7" s="14">
        <f>D6+D5+D4</f>
        <v>3.25</v>
      </c>
      <c r="E7" s="3"/>
      <c r="F7" s="14">
        <f>F6+F5+F4</f>
        <v>1.8275862068965516</v>
      </c>
      <c r="G7" s="13"/>
    </row>
    <row r="8" spans="1:7" ht="14.25" customHeight="1" x14ac:dyDescent="0.15">
      <c r="A8" s="48"/>
      <c r="B8" s="49"/>
      <c r="C8" s="49"/>
      <c r="D8" s="49"/>
      <c r="E8" s="49"/>
      <c r="F8" s="49"/>
      <c r="G8" s="13"/>
    </row>
    <row r="9" spans="1:7" ht="14.25" customHeight="1" x14ac:dyDescent="0.15">
      <c r="A9" s="44" t="s">
        <v>39</v>
      </c>
      <c r="B9" s="16" t="s">
        <v>35</v>
      </c>
      <c r="C9" s="14">
        <v>1</v>
      </c>
      <c r="D9" s="14">
        <f>C9/C3*4</f>
        <v>0.5</v>
      </c>
      <c r="E9" s="14">
        <v>2</v>
      </c>
      <c r="F9" s="14">
        <f>E9/E3*3</f>
        <v>0.20689655172413793</v>
      </c>
      <c r="G9" s="13"/>
    </row>
    <row r="10" spans="1:7" ht="14.25" customHeight="1" x14ac:dyDescent="0.15">
      <c r="A10" s="45"/>
      <c r="B10" s="15" t="s">
        <v>36</v>
      </c>
      <c r="C10" s="14">
        <v>1</v>
      </c>
      <c r="D10" s="14">
        <f>C10/C3*6</f>
        <v>0.75</v>
      </c>
      <c r="E10" s="14">
        <v>4</v>
      </c>
      <c r="F10" s="14">
        <f>E10/E3*4</f>
        <v>0.55172413793103448</v>
      </c>
      <c r="G10" s="13"/>
    </row>
    <row r="11" spans="1:7" ht="14.25" customHeight="1" x14ac:dyDescent="0.15">
      <c r="A11" s="45"/>
      <c r="B11" s="15" t="s">
        <v>37</v>
      </c>
      <c r="C11" s="14">
        <v>2</v>
      </c>
      <c r="D11" s="14">
        <f>C11/C3*10</f>
        <v>2.5</v>
      </c>
      <c r="E11" s="14">
        <v>7</v>
      </c>
      <c r="F11" s="14">
        <f>E11/E3*7</f>
        <v>1.6896551724137931</v>
      </c>
      <c r="G11" s="13"/>
    </row>
    <row r="12" spans="1:7" ht="14.25" customHeight="1" x14ac:dyDescent="0.15">
      <c r="A12" s="45"/>
      <c r="B12" s="15" t="s">
        <v>38</v>
      </c>
      <c r="C12" s="3"/>
      <c r="D12" s="14">
        <f>D11+D10+D9</f>
        <v>3.75</v>
      </c>
      <c r="E12" s="3"/>
      <c r="F12" s="14">
        <f>F11+F10+F9</f>
        <v>2.4482758620689653</v>
      </c>
      <c r="G12" s="13"/>
    </row>
    <row r="13" spans="1:7" ht="14.25" customHeight="1" x14ac:dyDescent="0.15">
      <c r="A13" s="48"/>
      <c r="B13" s="49"/>
      <c r="C13" s="49"/>
      <c r="D13" s="49"/>
      <c r="E13" s="49"/>
      <c r="F13" s="49"/>
      <c r="G13" s="13"/>
    </row>
    <row r="14" spans="1:7" ht="14.25" customHeight="1" x14ac:dyDescent="0.15">
      <c r="A14" s="44" t="s">
        <v>40</v>
      </c>
      <c r="B14" s="15" t="s">
        <v>41</v>
      </c>
      <c r="C14" s="14">
        <v>0</v>
      </c>
      <c r="D14" s="14">
        <f>C14/C3*4</f>
        <v>0</v>
      </c>
      <c r="E14" s="14">
        <v>0</v>
      </c>
      <c r="F14" s="14">
        <f>E14/E3*3</f>
        <v>0</v>
      </c>
      <c r="G14" s="17" t="s">
        <v>42</v>
      </c>
    </row>
    <row r="15" spans="1:7" ht="14.25" customHeight="1" x14ac:dyDescent="0.15">
      <c r="A15" s="45"/>
      <c r="B15" s="15" t="s">
        <v>43</v>
      </c>
      <c r="C15" s="14">
        <v>2</v>
      </c>
      <c r="D15" s="14">
        <f>C15/C3*4</f>
        <v>1</v>
      </c>
      <c r="E15" s="14">
        <v>4</v>
      </c>
      <c r="F15" s="14">
        <f>E15/E3*3</f>
        <v>0.41379310344827586</v>
      </c>
      <c r="G15" s="17" t="s">
        <v>44</v>
      </c>
    </row>
    <row r="16" spans="1:7" ht="14.25" customHeight="1" x14ac:dyDescent="0.15">
      <c r="A16" s="45"/>
      <c r="B16" s="15" t="s">
        <v>38</v>
      </c>
      <c r="C16" s="3"/>
      <c r="D16" s="14">
        <f>D15+D14</f>
        <v>1</v>
      </c>
      <c r="E16" s="3"/>
      <c r="F16" s="14">
        <f>F15+F14</f>
        <v>0.41379310344827586</v>
      </c>
      <c r="G16" s="13"/>
    </row>
    <row r="17" spans="1:7" ht="14.25" customHeight="1" x14ac:dyDescent="0.15">
      <c r="A17" s="48"/>
      <c r="B17" s="49"/>
      <c r="C17" s="49"/>
      <c r="D17" s="49"/>
      <c r="E17" s="49"/>
      <c r="F17" s="49"/>
      <c r="G17" s="13"/>
    </row>
    <row r="18" spans="1:7" ht="14.25" customHeight="1" x14ac:dyDescent="0.15">
      <c r="A18" s="44" t="s">
        <v>19</v>
      </c>
      <c r="B18" s="15" t="s">
        <v>45</v>
      </c>
      <c r="C18" s="14">
        <v>3</v>
      </c>
      <c r="D18" s="14">
        <f>C18/C3*10</f>
        <v>3.75</v>
      </c>
      <c r="E18" s="14">
        <v>7</v>
      </c>
      <c r="F18" s="14">
        <f>E18/E3*7</f>
        <v>1.6896551724137931</v>
      </c>
      <c r="G18" s="13"/>
    </row>
    <row r="19" spans="1:7" ht="14.25" customHeight="1" x14ac:dyDescent="0.15">
      <c r="A19" s="45"/>
      <c r="B19" s="15" t="s">
        <v>38</v>
      </c>
      <c r="C19" s="3"/>
      <c r="D19" s="14">
        <f>D18</f>
        <v>3.75</v>
      </c>
      <c r="E19" s="3"/>
      <c r="F19" s="14">
        <f>F18</f>
        <v>1.6896551724137931</v>
      </c>
      <c r="G19" s="13"/>
    </row>
    <row r="20" spans="1:7" ht="14.25" customHeight="1" x14ac:dyDescent="0.15">
      <c r="A20" s="48"/>
      <c r="B20" s="49"/>
      <c r="C20" s="49"/>
      <c r="D20" s="49"/>
      <c r="E20" s="49"/>
      <c r="F20" s="49"/>
      <c r="G20" s="13"/>
    </row>
    <row r="21" spans="1:7" ht="14.25" customHeight="1" x14ac:dyDescent="0.15">
      <c r="A21" s="44" t="s">
        <v>46</v>
      </c>
      <c r="B21" s="15" t="s">
        <v>47</v>
      </c>
      <c r="C21" s="14">
        <v>0</v>
      </c>
      <c r="D21" s="14">
        <f>C21/(C3+E3)*2</f>
        <v>0</v>
      </c>
      <c r="E21" s="14">
        <v>4</v>
      </c>
      <c r="F21" s="14">
        <f>E21/(C3+E3)*2</f>
        <v>0.21621621621621623</v>
      </c>
      <c r="G21" s="13"/>
    </row>
    <row r="22" spans="1:7" ht="14.25" customHeight="1" x14ac:dyDescent="0.15">
      <c r="A22" s="45"/>
      <c r="B22" s="15" t="s">
        <v>48</v>
      </c>
      <c r="C22" s="14">
        <v>8</v>
      </c>
      <c r="D22" s="14">
        <f>C22/(C3+E3)*4</f>
        <v>0.86486486486486491</v>
      </c>
      <c r="E22" s="14">
        <v>19</v>
      </c>
      <c r="F22" s="14">
        <f>E22/(C3+E3)*4</f>
        <v>2.0540540540540539</v>
      </c>
      <c r="G22" s="13"/>
    </row>
    <row r="23" spans="1:7" ht="14.25" customHeight="1" x14ac:dyDescent="0.15">
      <c r="A23" s="45"/>
      <c r="B23" s="15" t="s">
        <v>38</v>
      </c>
      <c r="C23" s="3"/>
      <c r="D23" s="14">
        <f>D22+D21</f>
        <v>0.86486486486486491</v>
      </c>
      <c r="E23" s="3"/>
      <c r="F23" s="14">
        <f>F22+F21</f>
        <v>2.2702702702702702</v>
      </c>
      <c r="G23" s="13"/>
    </row>
    <row r="24" spans="1:7" ht="14.25" customHeight="1" x14ac:dyDescent="0.15">
      <c r="A24" s="48"/>
      <c r="B24" s="49"/>
      <c r="C24" s="49"/>
      <c r="D24" s="49"/>
      <c r="E24" s="49"/>
      <c r="F24" s="49"/>
      <c r="G24" s="13"/>
    </row>
    <row r="25" spans="1:7" ht="14.25" customHeight="1" x14ac:dyDescent="0.15">
      <c r="A25" s="44" t="s">
        <v>49</v>
      </c>
      <c r="B25" s="49"/>
      <c r="C25" s="49"/>
      <c r="D25" s="14">
        <f>SUM(D7,D12,D16,D19,D23)</f>
        <v>12.614864864864865</v>
      </c>
      <c r="E25" s="14"/>
      <c r="F25" s="14">
        <f>SUM(F7,F12,F16,F19,F23)</f>
        <v>8.6495806150978556</v>
      </c>
      <c r="G25" s="13"/>
    </row>
    <row r="26" spans="1:7" ht="14.25" customHeight="1" x14ac:dyDescent="0.15">
      <c r="A26" s="44" t="s">
        <v>50</v>
      </c>
      <c r="B26" s="49"/>
      <c r="C26" s="49"/>
      <c r="D26" s="49">
        <f>SUM(D25,F25)</f>
        <v>21.26444547996272</v>
      </c>
      <c r="E26" s="43"/>
      <c r="F26" s="49"/>
      <c r="G26" s="13"/>
    </row>
    <row r="27" spans="1:7" ht="19.5" customHeight="1" x14ac:dyDescent="0.15">
      <c r="A27" s="46" t="s">
        <v>51</v>
      </c>
      <c r="B27" s="47"/>
      <c r="C27" s="47"/>
      <c r="D27" s="47"/>
      <c r="E27" s="47"/>
      <c r="F27" s="47"/>
      <c r="G27" s="13"/>
    </row>
    <row r="28" spans="1:7" ht="14.25" customHeight="1" x14ac:dyDescent="0.15">
      <c r="A28" s="9"/>
      <c r="B28" s="18"/>
      <c r="C28" s="18"/>
      <c r="D28" s="18"/>
      <c r="E28" s="18"/>
      <c r="F28" s="18"/>
      <c r="G28" s="19"/>
    </row>
    <row r="29" spans="1:7" ht="14.25" customHeight="1" x14ac:dyDescent="0.15">
      <c r="A29" s="11"/>
      <c r="B29" s="19"/>
      <c r="C29" s="19"/>
      <c r="D29" s="19"/>
      <c r="E29" s="19"/>
      <c r="F29" s="19"/>
      <c r="G29" s="19"/>
    </row>
    <row r="30" spans="1:7" ht="14.25" customHeight="1" x14ac:dyDescent="0.15">
      <c r="A30" s="11"/>
      <c r="B30" s="19"/>
      <c r="C30" s="19"/>
      <c r="D30" s="20" t="s">
        <v>52</v>
      </c>
      <c r="E30" s="19"/>
      <c r="F30" s="19"/>
      <c r="G30" s="19"/>
    </row>
  </sheetData>
  <mergeCells count="17">
    <mergeCell ref="A3:B3"/>
    <mergeCell ref="A24:F24"/>
    <mergeCell ref="A1:F1"/>
    <mergeCell ref="A13:F13"/>
    <mergeCell ref="A25:C25"/>
    <mergeCell ref="A2:B2"/>
    <mergeCell ref="A27:F27"/>
    <mergeCell ref="A4:A7"/>
    <mergeCell ref="A17:F17"/>
    <mergeCell ref="A8:F8"/>
    <mergeCell ref="A14:A16"/>
    <mergeCell ref="A26:C26"/>
    <mergeCell ref="D26:F26"/>
    <mergeCell ref="A20:F20"/>
    <mergeCell ref="A21:A23"/>
    <mergeCell ref="A18:A19"/>
    <mergeCell ref="A9:A12"/>
  </mergeCells>
  <phoneticPr fontId="9" type="noConversion"/>
  <pageMargins left="0.75138899999999997" right="0.75138899999999997" top="1" bottom="1" header="0.5" footer="0.5"/>
  <pageSetup orientation="portrait" r:id="rId1"/>
  <headerFooter>
    <oddFooter>&amp;C&amp;"Helvetica,Regular"&amp;12&amp;K000000&amp;P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附件3 自评表</vt:lpstr>
      <vt:lpstr>附件4 汇总表</vt:lpstr>
      <vt:lpstr>附件5 统计表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dell-pc</cp:lastModifiedBy>
  <dcterms:created xsi:type="dcterms:W3CDTF">2017-04-05T14:53:45Z</dcterms:created>
  <dcterms:modified xsi:type="dcterms:W3CDTF">2017-04-09T13:11:27Z</dcterms:modified>
</cp:coreProperties>
</file>